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showHorizontalScroll="0" showVerticalScroll="0" xWindow="0" yWindow="0" windowWidth="28800" windowHeight="11775"/>
  </bookViews>
  <sheets>
    <sheet name="RC&amp;WM_sector" sheetId="15" r:id="rId1"/>
    <sheet name="RC&amp;WM_sector_chart" sheetId="16" r:id="rId2"/>
    <sheet name="Sub_sector" sheetId="11" r:id="rId3"/>
    <sheet name="Sub_sector_chart" sheetId="13" r:id="rId4"/>
    <sheet name="Waste definition sheet" sheetId="17" r:id="rId5"/>
  </sheets>
  <definedNames>
    <definedName name="_xlnm.Print_Area" localSheetId="0">'RC&amp;WM_sector'!$A$1:$J$110</definedName>
    <definedName name="_xlnm.Print_Area" localSheetId="2">Sub_sector!$A$1:$H$58</definedName>
    <definedName name="_xlnm.Print_Area" localSheetId="4">'Waste definition sheet'!$A$1:$B$43</definedName>
  </definedNames>
  <calcPr calcId="162913"/>
</workbook>
</file>

<file path=xl/calcChain.xml><?xml version="1.0" encoding="utf-8"?>
<calcChain xmlns="http://schemas.openxmlformats.org/spreadsheetml/2006/main">
  <c r="AC6" i="15" l="1"/>
  <c r="N5" i="15"/>
  <c r="AD55" i="11" l="1"/>
  <c r="AC69" i="15" l="1"/>
  <c r="AC63" i="15"/>
  <c r="AC43" i="15"/>
  <c r="AC20" i="15" l="1"/>
  <c r="AC21" i="15"/>
  <c r="AC19" i="15"/>
  <c r="L33" i="15" l="1"/>
  <c r="S102" i="15" l="1"/>
  <c r="R102" i="15"/>
  <c r="Q102" i="15"/>
  <c r="P102" i="15"/>
  <c r="O102" i="15"/>
  <c r="N102" i="15"/>
  <c r="M102" i="15"/>
  <c r="L102" i="15"/>
  <c r="AB21" i="11" l="1"/>
  <c r="AC94" i="15" l="1"/>
  <c r="AC93" i="15"/>
  <c r="AC92" i="15"/>
  <c r="AC84" i="15"/>
  <c r="AC83" i="15"/>
  <c r="AC82" i="15"/>
  <c r="AC61" i="15"/>
  <c r="AC60" i="15"/>
  <c r="AC59" i="15"/>
  <c r="AC52" i="15"/>
  <c r="AC16" i="15"/>
  <c r="AC110" i="15" l="1"/>
  <c r="L110" i="15"/>
  <c r="AC109" i="15"/>
  <c r="AC108" i="15"/>
  <c r="Q108" i="15"/>
  <c r="Q110" i="15" s="1"/>
  <c r="P108" i="15"/>
  <c r="P110" i="15" s="1"/>
  <c r="O108" i="15"/>
  <c r="O110" i="15" s="1"/>
  <c r="N108" i="15"/>
  <c r="N110" i="15" s="1"/>
  <c r="M108" i="15"/>
  <c r="M110" i="15" s="1"/>
  <c r="AC107" i="15"/>
  <c r="AC106" i="15"/>
  <c r="AC103" i="15"/>
  <c r="AC99" i="15"/>
  <c r="AC98" i="15"/>
  <c r="AC97" i="15"/>
  <c r="AC96" i="15"/>
  <c r="AC95" i="15"/>
  <c r="AC89" i="15"/>
  <c r="AC88" i="15"/>
  <c r="AC87" i="15"/>
  <c r="AC86" i="15"/>
  <c r="AC85" i="15"/>
  <c r="AC79" i="15"/>
  <c r="S78" i="15"/>
  <c r="R78" i="15"/>
  <c r="Q78" i="15"/>
  <c r="P78" i="15"/>
  <c r="O78" i="15"/>
  <c r="N78" i="15"/>
  <c r="M78" i="15"/>
  <c r="L78" i="15"/>
  <c r="AC75" i="15"/>
  <c r="AC74" i="15"/>
  <c r="AC71" i="15"/>
  <c r="AC70" i="15"/>
  <c r="AC68" i="15"/>
  <c r="AC64" i="15"/>
  <c r="AC62" i="15"/>
  <c r="AC58" i="15"/>
  <c r="AC57" i="15"/>
  <c r="AC53" i="15"/>
  <c r="AC51" i="15"/>
  <c r="AC47" i="15"/>
  <c r="S46" i="15"/>
  <c r="R46" i="15"/>
  <c r="Q46" i="15"/>
  <c r="P46" i="15"/>
  <c r="O46" i="15"/>
  <c r="N46" i="15"/>
  <c r="M46" i="15"/>
  <c r="L46" i="15"/>
  <c r="AC39" i="15"/>
  <c r="P39" i="15"/>
  <c r="P47" i="15" s="1"/>
  <c r="O39" i="15"/>
  <c r="O47" i="15" s="1"/>
  <c r="N39" i="15"/>
  <c r="N47" i="15" s="1"/>
  <c r="M39" i="15"/>
  <c r="M47" i="15" s="1"/>
  <c r="L39" i="15"/>
  <c r="L47" i="15" s="1"/>
  <c r="AC35" i="15"/>
  <c r="AC34" i="15"/>
  <c r="AC33" i="15"/>
  <c r="R33" i="15"/>
  <c r="Q33" i="15"/>
  <c r="P33" i="15"/>
  <c r="O33" i="15"/>
  <c r="N33" i="15"/>
  <c r="M33" i="15"/>
  <c r="AC29" i="15"/>
  <c r="AC25" i="15"/>
  <c r="AD24" i="15"/>
  <c r="AE24" i="15" s="1"/>
  <c r="AC24" i="15"/>
  <c r="AC14" i="15"/>
  <c r="AC11" i="15"/>
  <c r="AC9" i="15"/>
  <c r="S5" i="15"/>
  <c r="R5" i="15"/>
  <c r="Q5" i="15"/>
  <c r="P5" i="15"/>
  <c r="O5" i="15"/>
  <c r="M5" i="15"/>
  <c r="L5" i="15"/>
  <c r="AF64" i="15" l="1"/>
  <c r="B8" i="16" s="1"/>
  <c r="AF47" i="15"/>
  <c r="B7" i="16" s="1"/>
  <c r="AF35" i="15"/>
  <c r="B6" i="16" s="1"/>
  <c r="AF6" i="15"/>
  <c r="B3" i="16" s="1"/>
  <c r="AF24" i="15"/>
  <c r="B4" i="16" s="1"/>
  <c r="AF89" i="15"/>
  <c r="B11" i="16" s="1"/>
  <c r="AF103" i="15"/>
  <c r="B12" i="16" s="1"/>
  <c r="AF29" i="15"/>
  <c r="B5" i="16" s="1"/>
  <c r="AF79" i="15"/>
  <c r="B10" i="16" s="1"/>
  <c r="AF71" i="15"/>
  <c r="B9" i="16" s="1"/>
  <c r="AB12" i="11" l="1"/>
  <c r="AB17" i="11" l="1"/>
  <c r="AB16" i="11"/>
  <c r="AB15" i="11"/>
  <c r="AB14" i="11"/>
  <c r="AB13" i="11"/>
  <c r="AC12" i="11" l="1"/>
  <c r="AB55" i="11"/>
  <c r="AB10" i="11" l="1"/>
  <c r="AB11" i="11"/>
  <c r="AB7" i="11"/>
  <c r="AB8" i="11"/>
  <c r="AB49" i="11" l="1"/>
  <c r="AB35" i="11"/>
  <c r="AB51" i="11"/>
  <c r="AB45" i="11"/>
  <c r="AB41" i="11"/>
  <c r="AB37" i="11"/>
  <c r="AB28" i="11"/>
  <c r="AD28" i="11" s="1"/>
  <c r="B6" i="13" s="1"/>
  <c r="AB24" i="11"/>
  <c r="AB22" i="11"/>
  <c r="AB57" i="11"/>
  <c r="AB56" i="11"/>
  <c r="AB20" i="11"/>
  <c r="AB19" i="11"/>
  <c r="AB18" i="11"/>
  <c r="AB9" i="11"/>
  <c r="AB6" i="11"/>
  <c r="B10" i="13" l="1"/>
  <c r="AC6" i="11"/>
  <c r="AD6" i="11" s="1"/>
  <c r="B3" i="13" s="1"/>
  <c r="AD49" i="11"/>
  <c r="B9" i="13" s="1"/>
  <c r="AD41" i="11"/>
  <c r="B8" i="13" s="1"/>
  <c r="AD35" i="11"/>
  <c r="B7" i="13" s="1"/>
  <c r="AD18" i="11"/>
  <c r="B4" i="13" s="1"/>
  <c r="AD22" i="11"/>
  <c r="B5" i="13" s="1"/>
</calcChain>
</file>

<file path=xl/sharedStrings.xml><?xml version="1.0" encoding="utf-8"?>
<sst xmlns="http://schemas.openxmlformats.org/spreadsheetml/2006/main" count="590" uniqueCount="437">
  <si>
    <t>収集運搬</t>
    <rPh sb="0" eb="2">
      <t>シュウシュウ</t>
    </rPh>
    <rPh sb="2" eb="4">
      <t>ウンパン</t>
    </rPh>
    <phoneticPr fontId="1"/>
  </si>
  <si>
    <t>発生</t>
    <rPh sb="0" eb="2">
      <t>ハッセイ</t>
    </rPh>
    <phoneticPr fontId="1"/>
  </si>
  <si>
    <t>選別</t>
    <rPh sb="0" eb="2">
      <t>センベツ</t>
    </rPh>
    <phoneticPr fontId="1"/>
  </si>
  <si>
    <t>□：チェックボックス</t>
  </si>
  <si>
    <t>○：数値入力</t>
  </si>
  <si>
    <t>○</t>
    <phoneticPr fontId="1"/>
  </si>
  <si>
    <t>△（ほぼ100％実施・70％程度実施・30%程度実施・ほぼ実施していない）</t>
    <phoneticPr fontId="1"/>
  </si>
  <si>
    <t>△：選択肢→ラジオボタンにする</t>
    <phoneticPr fontId="1"/>
  </si>
  <si>
    <t>□焼却施設においてエネルギー回収を実施している。</t>
    <rPh sb="1" eb="3">
      <t>ショウキャク</t>
    </rPh>
    <rPh sb="3" eb="5">
      <t>シセツ</t>
    </rPh>
    <phoneticPr fontId="1"/>
  </si>
  <si>
    <t>□焼却施設で発生する焼却灰を再資源化している。</t>
    <rPh sb="1" eb="3">
      <t>ショウキャク</t>
    </rPh>
    <rPh sb="3" eb="5">
      <t>シセツ</t>
    </rPh>
    <rPh sb="6" eb="8">
      <t>ハッセイ</t>
    </rPh>
    <rPh sb="10" eb="13">
      <t>ショウキャクバイ</t>
    </rPh>
    <phoneticPr fontId="1"/>
  </si>
  <si>
    <t>△ほぼ100％実施・70％程度実施・30%程度実施・ほぼ実施していない</t>
    <phoneticPr fontId="1"/>
  </si>
  <si>
    <t>△ほぼ100％実施・50％程度実施・ほぼ実施していない</t>
    <rPh sb="20" eb="22">
      <t>ジッシ</t>
    </rPh>
    <phoneticPr fontId="1"/>
  </si>
  <si>
    <t>□金属のリサイクルを実施している。</t>
    <rPh sb="1" eb="3">
      <t>キンゾク</t>
    </rPh>
    <rPh sb="10" eb="12">
      <t>ジッシ</t>
    </rPh>
    <phoneticPr fontId="1"/>
  </si>
  <si>
    <t>□プラスチックのリサイクルを実施している。</t>
    <rPh sb="14" eb="16">
      <t>ジッシ</t>
    </rPh>
    <phoneticPr fontId="1"/>
  </si>
  <si>
    <t>□レアメタルのリサイクルを実施している。</t>
    <rPh sb="13" eb="15">
      <t>ジッシ</t>
    </rPh>
    <phoneticPr fontId="1"/>
  </si>
  <si>
    <t>□ガラスのリサイクルを実施している。</t>
    <rPh sb="11" eb="13">
      <t>ジッシ</t>
    </rPh>
    <phoneticPr fontId="1"/>
  </si>
  <si>
    <t>□アスファルト・コンクリートのリサイクルを実施している。</t>
    <rPh sb="21" eb="23">
      <t>ジッシ</t>
    </rPh>
    <phoneticPr fontId="1"/>
  </si>
  <si>
    <t>□木くずのリサイクルを実施している。</t>
    <rPh sb="1" eb="2">
      <t>キ</t>
    </rPh>
    <rPh sb="11" eb="13">
      <t>ジッシ</t>
    </rPh>
    <phoneticPr fontId="1"/>
  </si>
  <si>
    <t>□E-Waste由来の有害物質を適正に処理している。</t>
    <phoneticPr fontId="1"/>
  </si>
  <si>
    <t>□自動車由来の有害物質を適正に処理している。</t>
    <phoneticPr fontId="1"/>
  </si>
  <si>
    <t>□建設廃棄物由来の有害物質を適正に処理している。</t>
    <phoneticPr fontId="1"/>
  </si>
  <si>
    <t>有害廃棄物を管理された埋立処分場にて処分している。</t>
    <rPh sb="0" eb="2">
      <t>ユウガイ</t>
    </rPh>
    <rPh sb="2" eb="5">
      <t>ハイキブツ</t>
    </rPh>
    <phoneticPr fontId="1"/>
  </si>
  <si>
    <t>有害廃棄物を選別している。あるいは無害化処理している。</t>
    <rPh sb="0" eb="2">
      <t>ユウガイ</t>
    </rPh>
    <rPh sb="2" eb="5">
      <t>ハイキブツ</t>
    </rPh>
    <rPh sb="6" eb="8">
      <t>センベツ</t>
    </rPh>
    <rPh sb="20" eb="22">
      <t>ショリ</t>
    </rPh>
    <phoneticPr fontId="1"/>
  </si>
  <si>
    <t>□資源として再生できない廃棄物を固形再生燃料とし、燃料して利用している。</t>
    <rPh sb="1" eb="3">
      <t>シゲン</t>
    </rPh>
    <rPh sb="6" eb="8">
      <t>サイセイ</t>
    </rPh>
    <rPh sb="12" eb="15">
      <t>ハイキブツ</t>
    </rPh>
    <rPh sb="16" eb="18">
      <t>コケイ</t>
    </rPh>
    <rPh sb="18" eb="20">
      <t>サイセイ</t>
    </rPh>
    <rPh sb="20" eb="22">
      <t>ネンリョウ</t>
    </rPh>
    <rPh sb="25" eb="27">
      <t>ネンリョウ</t>
    </rPh>
    <rPh sb="29" eb="31">
      <t>リヨウ</t>
    </rPh>
    <phoneticPr fontId="1"/>
  </si>
  <si>
    <t>□パッカー車を利用している</t>
    <phoneticPr fontId="1"/>
  </si>
  <si>
    <t>□積替保管施設がある</t>
    <phoneticPr fontId="1"/>
  </si>
  <si>
    <t>点数計算</t>
    <rPh sb="0" eb="2">
      <t>テンスウ</t>
    </rPh>
    <rPh sb="2" eb="4">
      <t>ケイサン</t>
    </rPh>
    <phoneticPr fontId="1"/>
  </si>
  <si>
    <t>年基準は技術・システム調査事例を踏まえて設定予定</t>
    <rPh sb="0" eb="1">
      <t>ネン</t>
    </rPh>
    <rPh sb="1" eb="3">
      <t>キジュン</t>
    </rPh>
    <rPh sb="4" eb="6">
      <t>ギジュツ</t>
    </rPh>
    <rPh sb="11" eb="13">
      <t>チョウサ</t>
    </rPh>
    <rPh sb="13" eb="15">
      <t>ジレイ</t>
    </rPh>
    <rPh sb="16" eb="17">
      <t>フ</t>
    </rPh>
    <rPh sb="20" eb="22">
      <t>セッテイ</t>
    </rPh>
    <rPh sb="22" eb="24">
      <t>ヨテイ</t>
    </rPh>
    <phoneticPr fontId="1"/>
  </si>
  <si>
    <t>回答</t>
    <rPh sb="0" eb="2">
      <t>カイトウ</t>
    </rPh>
    <phoneticPr fontId="1"/>
  </si>
  <si>
    <t>評価</t>
    <rPh sb="0" eb="2">
      <t>ヒョウカ</t>
    </rPh>
    <phoneticPr fontId="1"/>
  </si>
  <si>
    <t>E-Waste
リサイクル</t>
  </si>
  <si>
    <t>自動車
リサイクル</t>
  </si>
  <si>
    <t>建設廃棄物
リサイクル</t>
  </si>
  <si>
    <t>最終処分</t>
  </si>
  <si>
    <t>有害廃棄物適正処理</t>
    <phoneticPr fontId="1"/>
  </si>
  <si>
    <t>適正処理・リサイクル</t>
    <rPh sb="0" eb="4">
      <t>テキセイショリ</t>
    </rPh>
    <phoneticPr fontId="1"/>
  </si>
  <si>
    <t>1万ドル未満</t>
    <rPh sb="1" eb="2">
      <t>マン</t>
    </rPh>
    <rPh sb="4" eb="6">
      <t>ミマン</t>
    </rPh>
    <phoneticPr fontId="1"/>
  </si>
  <si>
    <t>1万ドル以上</t>
    <rPh sb="1" eb="2">
      <t>マン</t>
    </rPh>
    <rPh sb="4" eb="6">
      <t>イジョウ</t>
    </rPh>
    <phoneticPr fontId="1"/>
  </si>
  <si>
    <t>法制度</t>
    <rPh sb="0" eb="3">
      <t>ホウセイド</t>
    </rPh>
    <phoneticPr fontId="1"/>
  </si>
  <si>
    <t>回答</t>
    <rPh sb="0" eb="2">
      <t>カイトウ</t>
    </rPh>
    <phoneticPr fontId="1"/>
  </si>
  <si>
    <t>評価</t>
    <rPh sb="0" eb="2">
      <t>ヒョウカ</t>
    </rPh>
    <phoneticPr fontId="1"/>
  </si>
  <si>
    <t>水（規制・モニタリング）</t>
    <rPh sb="0" eb="1">
      <t>ミズ</t>
    </rPh>
    <rPh sb="2" eb="4">
      <t>キセイ</t>
    </rPh>
    <phoneticPr fontId="1"/>
  </si>
  <si>
    <t>水（発生源対策）</t>
    <rPh sb="0" eb="1">
      <t>ミズ</t>
    </rPh>
    <rPh sb="2" eb="7">
      <t>ハッセイゲンタイサク</t>
    </rPh>
    <phoneticPr fontId="1"/>
  </si>
  <si>
    <t>土壌（規制・モニタリング）</t>
    <rPh sb="0" eb="2">
      <t>ドジョウ</t>
    </rPh>
    <rPh sb="3" eb="5">
      <t>キセイ</t>
    </rPh>
    <phoneticPr fontId="1"/>
  </si>
  <si>
    <t>土壌（汚染土壌管理）</t>
    <rPh sb="0" eb="2">
      <t>ドジョウ</t>
    </rPh>
    <rPh sb="3" eb="7">
      <t>オセンドジョウ</t>
    </rPh>
    <rPh sb="7" eb="9">
      <t>カンリ</t>
    </rPh>
    <phoneticPr fontId="1"/>
  </si>
  <si>
    <t>大気（規制・モニタリング）</t>
    <rPh sb="0" eb="2">
      <t>タイキ</t>
    </rPh>
    <rPh sb="3" eb="5">
      <t>キセイ</t>
    </rPh>
    <phoneticPr fontId="1"/>
  </si>
  <si>
    <t>大気（発生源対策）</t>
    <rPh sb="0" eb="2">
      <t>タイキ</t>
    </rPh>
    <rPh sb="3" eb="8">
      <t>ハッセイゲンタイサク</t>
    </rPh>
    <phoneticPr fontId="1"/>
  </si>
  <si>
    <t>エネルギー（省エネルギー）</t>
    <rPh sb="6" eb="7">
      <t>ショウ</t>
    </rPh>
    <phoneticPr fontId="1"/>
  </si>
  <si>
    <t>エネルギー（エネルギー再利用）</t>
    <phoneticPr fontId="1"/>
  </si>
  <si>
    <t>Evaluation axis</t>
    <phoneticPr fontId="1"/>
  </si>
  <si>
    <t xml:space="preserve">Major category </t>
    <phoneticPr fontId="1"/>
  </si>
  <si>
    <t xml:space="preserve">Minor category </t>
    <phoneticPr fontId="1"/>
  </si>
  <si>
    <t>Evaluation item</t>
    <phoneticPr fontId="1"/>
  </si>
  <si>
    <t xml:space="preserve">Check </t>
    <phoneticPr fontId="1"/>
  </si>
  <si>
    <t>Almost no waste is incinerated</t>
    <phoneticPr fontId="1"/>
  </si>
  <si>
    <t xml:space="preserve">Energy is recovered at incineration facilities </t>
    <phoneticPr fontId="1"/>
  </si>
  <si>
    <t>The waste amount generated is not known but the waste amount collected is known (for all areas and total waste amount).</t>
    <phoneticPr fontId="1"/>
  </si>
  <si>
    <t>The waste amount generated is not known but the waste amount collected is known (for some areas or part of total waste amount).</t>
    <phoneticPr fontId="1"/>
  </si>
  <si>
    <t>Evaluation axis</t>
  </si>
  <si>
    <t xml:space="preserve">Major category </t>
  </si>
  <si>
    <t xml:space="preserve">Minor category </t>
  </si>
  <si>
    <t xml:space="preserve">Energy is recovered at biological treatment facilities </t>
  </si>
  <si>
    <t>Incineration ashes generated at incineration facilities are recycled.</t>
  </si>
  <si>
    <t xml:space="preserve">The service is little implemented. </t>
  </si>
  <si>
    <t>Evaluation criteria and points (Not to be provided in the Guidebook）</t>
    <phoneticPr fontId="1"/>
  </si>
  <si>
    <t xml:space="preserve">If checked: 1 point </t>
    <phoneticPr fontId="1"/>
  </si>
  <si>
    <t>If checked: 1 point</t>
  </si>
  <si>
    <t xml:space="preserve">The waste amount generated is not known, but the waste amount collected is known (for all areas and total waste amount): 2 points; The waste amount generated is not known, but the waste amount collected is known (for some parts or part of total waste amount) :1 point; Data are not available regarding waste amounts generated and collected: No point </t>
    <phoneticPr fontId="1"/>
  </si>
  <si>
    <t>If checked: 2 points</t>
  </si>
  <si>
    <t>If checked: 2 points</t>
    <phoneticPr fontId="1"/>
  </si>
  <si>
    <t xml:space="preserve">More than 20 years: 2 points; 10-20 years; Less than 10 years: No point </t>
    <phoneticPr fontId="1"/>
  </si>
  <si>
    <t xml:space="preserve">3 points→Grade 3
2 points→Grade 2　
1 point→Grade 1　
</t>
    <phoneticPr fontId="1"/>
  </si>
  <si>
    <t xml:space="preserve">Evaluate by total score
2 points→Grade 2　
1 point→Grade 1　
No point→Grade 0
</t>
    <phoneticPr fontId="1"/>
  </si>
  <si>
    <t xml:space="preserve">Evaluate by total score
5 points→Grade 3
4/3 points→Grade 2　
2/1 points→Grade 1　
No point→Grade 0
</t>
    <phoneticPr fontId="1"/>
  </si>
  <si>
    <t xml:space="preserve">Evaluate by total score.
4 points→Grade 3
3 points→Grade 2　
2/1 point→Grade 1　
No point→Grade 0
</t>
    <phoneticPr fontId="1"/>
  </si>
  <si>
    <t xml:space="preserve">Evaluate by total score.
9/8/7→Grade 3
6/5/4→Grade 2　
3/2 points→Grade 1　
1/0→Grade 0
</t>
    <phoneticPr fontId="1"/>
  </si>
  <si>
    <t xml:space="preserve">Evaluate by total score.
10/9/8 points→Grade 3
7/6/5 points→Grade 2　
4/3/2 points→Grade 1　
1/0 point→Grade 0
</t>
    <phoneticPr fontId="1"/>
  </si>
  <si>
    <t xml:space="preserve">Evaluate by total score.
7/6 points→Grade 3
5/4 points→Grade 2　
3/2 points→Grade 1　
1/0 point→Grade 0
</t>
    <phoneticPr fontId="1"/>
  </si>
  <si>
    <t xml:space="preserve">Energy </t>
    <phoneticPr fontId="1"/>
  </si>
  <si>
    <t xml:space="preserve">Water </t>
    <phoneticPr fontId="1"/>
  </si>
  <si>
    <t>Air</t>
    <phoneticPr fontId="1"/>
  </si>
  <si>
    <t xml:space="preserve">Soil </t>
    <phoneticPr fontId="1"/>
  </si>
  <si>
    <t xml:space="preserve">Energy consumption is monitored at waste treatment and recycling facilities </t>
  </si>
  <si>
    <t>Energy-saving effort is being made at waste treatment and recycling facilities</t>
  </si>
  <si>
    <t>Little implemented</t>
  </si>
  <si>
    <t>Control criteria are established</t>
  </si>
  <si>
    <t>Control criteria are established</t>
    <phoneticPr fontId="1"/>
  </si>
  <si>
    <t>Control criteria are not established</t>
    <phoneticPr fontId="1"/>
  </si>
  <si>
    <t>Established: 1 point</t>
  </si>
  <si>
    <t xml:space="preserve">Not established: No point </t>
  </si>
  <si>
    <t xml:space="preserve">Evaluated by total score
6/5 points→Grade 3
4/3 points→Grade 2　
2/1 point→Grade 1　
0 point→Grade 0
</t>
    <phoneticPr fontId="1"/>
  </si>
  <si>
    <t xml:space="preserve">Evaluated by total score
3 points→Grade 3
2 points→Grade 2　
1 point→Grade 1　
0 point→Grade 0
</t>
    <phoneticPr fontId="1"/>
  </si>
  <si>
    <t xml:space="preserve">Evaluated by total score
4 points→Score 3
3 points→Score 2　
2/1 point→Score 1　
0 point→Score 0
</t>
    <phoneticPr fontId="1"/>
  </si>
  <si>
    <t xml:space="preserve">Evaluated by total score
3 points→Score 3
2 points→Score 2　
1 point→Score 1　
0 point→Score 0
</t>
    <phoneticPr fontId="1"/>
  </si>
  <si>
    <t xml:space="preserve">Evaluated by total score
6/5 points→Score 3
4/3 points→Score 2　
2/1 point→Score 1　
0 point→Score 0
</t>
    <phoneticPr fontId="1"/>
  </si>
  <si>
    <t>Enter the amount of waste (kg/person per annum)</t>
    <phoneticPr fontId="1"/>
  </si>
  <si>
    <t>If checked: -1 point</t>
    <phoneticPr fontId="1"/>
  </si>
  <si>
    <t>Criteria</t>
    <phoneticPr fontId="1"/>
  </si>
  <si>
    <t>Criteria</t>
    <phoneticPr fontId="1"/>
  </si>
  <si>
    <t>Criteria</t>
    <phoneticPr fontId="1"/>
  </si>
  <si>
    <t>If the annual amount of waste generated per citizen is known, then enter the amount of waste (kg/person per annum)</t>
    <phoneticPr fontId="1"/>
  </si>
  <si>
    <t>Criteria</t>
    <phoneticPr fontId="1"/>
  </si>
  <si>
    <t>Criteria</t>
    <phoneticPr fontId="1"/>
  </si>
  <si>
    <t>Energy: Energy Recovery</t>
    <phoneticPr fontId="1"/>
  </si>
  <si>
    <t>Energy: Energy saving</t>
    <phoneticPr fontId="1"/>
  </si>
  <si>
    <t>Water: Regulation and monitoring</t>
    <phoneticPr fontId="1"/>
  </si>
  <si>
    <t>Water: Countermeasures against waste source</t>
    <phoneticPr fontId="1"/>
  </si>
  <si>
    <t>Air: Regulation and monitoring</t>
    <phoneticPr fontId="1"/>
  </si>
  <si>
    <t>Air: Countermeasures against waste source</t>
    <phoneticPr fontId="1"/>
  </si>
  <si>
    <t>Soil: Regulation and monitoring</t>
    <phoneticPr fontId="1"/>
  </si>
  <si>
    <t>－</t>
  </si>
  <si>
    <t>E-Waste</t>
  </si>
  <si>
    <t>If checked: 1 point</t>
    <phoneticPr fontId="1"/>
  </si>
  <si>
    <t>Almost no sources are monitored for data collection.</t>
  </si>
  <si>
    <t>Utilizing generated power on site</t>
    <phoneticPr fontId="1"/>
  </si>
  <si>
    <t>Supplying generated power to others</t>
    <phoneticPr fontId="1"/>
  </si>
  <si>
    <t>Supplying generated heat to others</t>
    <phoneticPr fontId="1"/>
  </si>
  <si>
    <t>Conducting efficient use of waste heat. (Suppling waste heat to others.)</t>
    <phoneticPr fontId="1"/>
  </si>
  <si>
    <t>Utilizing generated heat on site</t>
    <phoneticPr fontId="1"/>
  </si>
  <si>
    <t>Utilizing product-derived fuel on site</t>
    <phoneticPr fontId="1"/>
  </si>
  <si>
    <t>Supplying product-derived fuel to others</t>
    <phoneticPr fontId="1"/>
  </si>
  <si>
    <t>Please input collected waste amount (kg/person/year)</t>
    <phoneticPr fontId="1"/>
  </si>
  <si>
    <t>Data are not collected regarding the amount of waste generated and collected</t>
    <phoneticPr fontId="1"/>
  </si>
  <si>
    <t>Compaction trucks are used</t>
    <phoneticPr fontId="1"/>
  </si>
  <si>
    <t>Transfer stations are in place for efficient municipal waste collection.</t>
    <phoneticPr fontId="1"/>
  </si>
  <si>
    <t>Residue from biological treatment is recycled.</t>
    <phoneticPr fontId="1"/>
  </si>
  <si>
    <t>Enter the residual life (in years) of the landfill site.</t>
    <phoneticPr fontId="1"/>
  </si>
  <si>
    <t>Waste is accepted from other cities and undergoes landfill.</t>
    <phoneticPr fontId="1"/>
  </si>
  <si>
    <t>Nearly no hazardous waste is collected</t>
    <phoneticPr fontId="1"/>
  </si>
  <si>
    <t>Hazardous substances are sorted.</t>
    <phoneticPr fontId="1"/>
  </si>
  <si>
    <t>Hazardous waste are disposed of at managed landfill. Otherwise, they are detoxified.</t>
    <phoneticPr fontId="1"/>
  </si>
  <si>
    <t>Nearly no e-waste is collected</t>
    <phoneticPr fontId="1"/>
  </si>
  <si>
    <t>A scheme is in place to ensure the safety of reusable items.</t>
    <phoneticPr fontId="1"/>
  </si>
  <si>
    <t>A scheme is in place to manage waste until it is made into a reusable item.</t>
    <phoneticPr fontId="1"/>
  </si>
  <si>
    <t>Unreusable items are treated appropriately.</t>
    <phoneticPr fontId="1"/>
  </si>
  <si>
    <t>Nearly no automobiles is collected</t>
    <phoneticPr fontId="1"/>
  </si>
  <si>
    <t>A scheme is in place to ensure the safety of reusable items.</t>
    <phoneticPr fontId="1"/>
  </si>
  <si>
    <t>Nearly no construction waste is collected</t>
    <phoneticPr fontId="1"/>
  </si>
  <si>
    <r>
      <t>Facilities more than</t>
    </r>
    <r>
      <rPr>
        <b/>
        <sz val="9"/>
        <rFont val="Meiryo UI"/>
        <family val="3"/>
        <charset val="128"/>
      </rPr>
      <t xml:space="preserve"> </t>
    </r>
    <r>
      <rPr>
        <sz val="9"/>
        <rFont val="Meiryo UI"/>
        <family val="3"/>
        <charset val="128"/>
      </rPr>
      <t>20 years old are used without substantial remodeling</t>
    </r>
    <phoneticPr fontId="1"/>
  </si>
  <si>
    <t xml:space="preserve">50% or more of incineration facilities in your city, generate power or efficiently use waste heat. (Supplying energy to others is also included.) </t>
    <phoneticPr fontId="1"/>
  </si>
  <si>
    <t xml:space="preserve">50% or more of waste treatment facilities excluding incineration facilities (including power generation equipment) in your city, efficiently use product as fuel. (Supplying energy to others is also included.) </t>
    <phoneticPr fontId="1"/>
  </si>
  <si>
    <t>Conducting efficient use of product-derived fuel (excluding power generation)
(Suppling fuel to others is also included.)</t>
    <phoneticPr fontId="1"/>
  </si>
  <si>
    <t>Evaluation criteria and points (Not to be provided in the Guidebook）</t>
    <phoneticPr fontId="1"/>
  </si>
  <si>
    <t>If checked: 2 point</t>
    <phoneticPr fontId="1"/>
  </si>
  <si>
    <t>If checked: 2 point</t>
    <phoneticPr fontId="1"/>
  </si>
  <si>
    <t xml:space="preserve">Evaluate by total score
14/13/12/11 points→Grade 3
10/9/8/7 points→Grade 2　
6/5/4 points→Grade 1　
3/2/1/No point→Grade 0
</t>
    <phoneticPr fontId="1"/>
  </si>
  <si>
    <t>Legal system sheet</t>
    <phoneticPr fontId="1"/>
  </si>
  <si>
    <t>Type of legal system</t>
    <phoneticPr fontId="1"/>
  </si>
  <si>
    <t>Name of legal system</t>
    <phoneticPr fontId="1"/>
  </si>
  <si>
    <t>Legal system for waste management</t>
    <phoneticPr fontId="1"/>
  </si>
  <si>
    <t>Legal system for efficient utilization of resources (e.g. recycling)</t>
    <phoneticPr fontId="1"/>
  </si>
  <si>
    <t>*Please add more lines as needed.</t>
    <phoneticPr fontId="1"/>
  </si>
  <si>
    <t>Waste definition sheet</t>
    <phoneticPr fontId="1"/>
  </si>
  <si>
    <t>Type of waste</t>
    <phoneticPr fontId="1"/>
  </si>
  <si>
    <t>Definition</t>
    <phoneticPr fontId="1"/>
  </si>
  <si>
    <t>Municipal waste</t>
    <phoneticPr fontId="1"/>
  </si>
  <si>
    <t>Hazardous waste</t>
    <phoneticPr fontId="1"/>
  </si>
  <si>
    <t>Construction waste</t>
    <phoneticPr fontId="1"/>
  </si>
  <si>
    <t>Evaluation axis</t>
    <phoneticPr fontId="1"/>
  </si>
  <si>
    <t>Evaluation item</t>
    <phoneticPr fontId="1"/>
  </si>
  <si>
    <t xml:space="preserve">Major category </t>
    <phoneticPr fontId="1"/>
  </si>
  <si>
    <t xml:space="preserve">Minor category </t>
    <phoneticPr fontId="1"/>
  </si>
  <si>
    <t>Evaluation axis</t>
    <phoneticPr fontId="1"/>
  </si>
  <si>
    <t>Evaluation item</t>
    <phoneticPr fontId="1"/>
  </si>
  <si>
    <t xml:space="preserve">Major category </t>
    <phoneticPr fontId="1"/>
  </si>
  <si>
    <t xml:space="preserve">Minor category </t>
    <phoneticPr fontId="1"/>
  </si>
  <si>
    <t>Implementation of biological treatment</t>
    <phoneticPr fontId="1"/>
  </si>
  <si>
    <t>Recycling of residue</t>
    <phoneticPr fontId="1"/>
  </si>
  <si>
    <t xml:space="preserve">Energy recovery </t>
    <phoneticPr fontId="1"/>
  </si>
  <si>
    <t>Implementation of incineration</t>
    <phoneticPr fontId="1"/>
  </si>
  <si>
    <t>Recycling of incineration ashes</t>
    <phoneticPr fontId="1"/>
  </si>
  <si>
    <t>Governance</t>
    <phoneticPr fontId="1"/>
  </si>
  <si>
    <t>MW Generation</t>
    <phoneticPr fontId="1"/>
  </si>
  <si>
    <t>MW Collection and Tranport</t>
    <phoneticPr fontId="1"/>
  </si>
  <si>
    <t>MW Sorting</t>
    <phoneticPr fontId="1"/>
  </si>
  <si>
    <t>MW Appropriate treatment and recycling</t>
    <phoneticPr fontId="1"/>
  </si>
  <si>
    <t>MW Landfill (Final disposal)</t>
    <phoneticPr fontId="1"/>
  </si>
  <si>
    <t>Hazardous waste</t>
    <phoneticPr fontId="1"/>
  </si>
  <si>
    <t>E-waste</t>
    <phoneticPr fontId="1"/>
  </si>
  <si>
    <t>Construction waste</t>
    <phoneticPr fontId="1"/>
  </si>
  <si>
    <t>Motor vehicles</t>
    <phoneticPr fontId="1"/>
  </si>
  <si>
    <t>Motor vehicle</t>
    <phoneticPr fontId="1"/>
  </si>
  <si>
    <t>Municipal waste (Waste that the city is responsible for management)</t>
    <phoneticPr fontId="1"/>
  </si>
  <si>
    <t>Municipal waste (Waste that the city is responsible for collecting and management)</t>
    <phoneticPr fontId="1"/>
  </si>
  <si>
    <t>Check 
※Subjective answers are acceptable.</t>
    <phoneticPr fontId="1"/>
  </si>
  <si>
    <t>Laws on waste management are in place, but are insufficient.</t>
    <phoneticPr fontId="1"/>
  </si>
  <si>
    <t>Laws on waste management are not in place.</t>
    <phoneticPr fontId="1"/>
  </si>
  <si>
    <t xml:space="preserve">Laws on waste management are enforced appropriately. </t>
    <phoneticPr fontId="1"/>
  </si>
  <si>
    <t xml:space="preserve">Laws on 3R (Reduce-Reuse-Recycle) are in place. </t>
    <phoneticPr fontId="1"/>
  </si>
  <si>
    <t>Laws on 3R (Reduce-Reuse-Recycle) are in place, but are insufficient.</t>
    <phoneticPr fontId="1"/>
  </si>
  <si>
    <t>Laws on 3R (Reduce-Reuse-Recycle) are not in place.</t>
    <phoneticPr fontId="1"/>
  </si>
  <si>
    <t>Laws on 3R (Reduce-Reuse-Recycle) are in place : 2 points
Laws on 3R (Reduce-Reuse-Recycle) are in place, but are insufficient: 1 points
Laws on 3R (Reduce-Reuse-Recycle) are not in place: No point.</t>
    <phoneticPr fontId="1"/>
  </si>
  <si>
    <t xml:space="preserve">Laws on 3R (Reduce-Reuse-Recycle) are enforced appropriately. </t>
    <phoneticPr fontId="1"/>
  </si>
  <si>
    <t>Laws on 3R (Reduce-Reuse-Recycle) are enforced but with problems.</t>
    <phoneticPr fontId="1"/>
  </si>
  <si>
    <t xml:space="preserve">Laws on 3R (Reduce-Reuse-Recycle) are enforced appropriately: 1 point 
Laws on 3R (Reduce-Reuse-Recycle) are enforced but with problems: No point </t>
    <phoneticPr fontId="1"/>
  </si>
  <si>
    <t>95％ or more</t>
  </si>
  <si>
    <t>95％ or more</t>
    <phoneticPr fontId="1"/>
  </si>
  <si>
    <t>50％ or more</t>
  </si>
  <si>
    <t>95％ or more</t>
    <phoneticPr fontId="1"/>
  </si>
  <si>
    <t>50％ or more</t>
    <phoneticPr fontId="1"/>
  </si>
  <si>
    <t xml:space="preserve">95％ or more: 2 points; 50％ or more: 1 point; Almost no sources are monitored: No point </t>
    <phoneticPr fontId="1"/>
  </si>
  <si>
    <t>The waste management and treatment and 3R (Reduce-Reuse-Recycle) activities of citizens are sufficiently communicated.</t>
    <phoneticPr fontId="1"/>
  </si>
  <si>
    <t xml:space="preserve">Communities are sufficiently developed for waste management and treatment and 3R (Reduce-Reuse-Recycle) activities of citizens.  </t>
    <phoneticPr fontId="1"/>
  </si>
  <si>
    <t xml:space="preserve">The waste management and treatment and 3R (Reduce-Reuse-Recycle) activities of citizens are sufficiently contributing to reductions in administrative costs. </t>
    <phoneticPr fontId="1"/>
  </si>
  <si>
    <t>70％ or more</t>
  </si>
  <si>
    <t>30% or more</t>
  </si>
  <si>
    <t>70％ or more</t>
    <phoneticPr fontId="1"/>
  </si>
  <si>
    <t>30% or more</t>
    <phoneticPr fontId="1"/>
  </si>
  <si>
    <t xml:space="preserve">The system of separate collection at source and the advanced and efficient system of sorting after collection  are sufficiently conducted </t>
    <phoneticPr fontId="1"/>
  </si>
  <si>
    <t xml:space="preserve">If checked: 1 point </t>
    <phoneticPr fontId="1"/>
  </si>
  <si>
    <t>Check 
※Subjective answers are acceptable.</t>
    <phoneticPr fontId="1"/>
  </si>
  <si>
    <t xml:space="preserve">No waste undergoes biological treatment </t>
    <phoneticPr fontId="1"/>
  </si>
  <si>
    <t xml:space="preserve">95％ or more: 3 points; 70％ or more: 2 points; 30% or more: 1 point; No waste undergoes biological treatment : No point </t>
    <phoneticPr fontId="1"/>
  </si>
  <si>
    <t xml:space="preserve">No waste is sorted at treatment facilities </t>
    <phoneticPr fontId="1"/>
  </si>
  <si>
    <t xml:space="preserve">95％ or more: 3 points; 70％ or more: 2 points; 30% or more: 1 point; No waste is sorted at treatment facilities : No point </t>
    <phoneticPr fontId="1"/>
  </si>
  <si>
    <t>Almost no waste is segregated at collection sites</t>
    <phoneticPr fontId="1"/>
  </si>
  <si>
    <t xml:space="preserve">95％ or more: 3 points; 70％ or more: 2 points; 30% or more: 1 point; Almost no waste is segregated at collection sites: No point </t>
    <phoneticPr fontId="1"/>
  </si>
  <si>
    <t>Nearly no waste is collected</t>
    <phoneticPr fontId="1"/>
  </si>
  <si>
    <t xml:space="preserve">95％ or more: 3 points; 70％ or more: 2 points; 30% or more: 1 point; Nearly no waste is collected: No point </t>
    <phoneticPr fontId="1"/>
  </si>
  <si>
    <t>Metals contained in municipal waste is recycled sufficiently and appropriately in the environment</t>
  </si>
  <si>
    <t>Plastics contained in municipal waste is recycled sufficiently and appropriately in the environment</t>
  </si>
  <si>
    <t>Other materials contained in municipal waste are recycled sufficiently and appropriately in the environment</t>
  </si>
  <si>
    <t>Municipal waste that cannot be recycled as a resource is sufficiently utilized as solidified refuse-derived fuels (including RDF and RPF)</t>
  </si>
  <si>
    <t>Waste is accepted from other cities, and it is treated and recycled appropriately.</t>
  </si>
  <si>
    <t>If checked: 1 point</t>
    <phoneticPr fontId="1"/>
  </si>
  <si>
    <t>95％ or more: 2 points; 70％ or more: 1 points; The service is little implemented: No point</t>
    <phoneticPr fontId="1"/>
  </si>
  <si>
    <t>95％ or more: 2 points; 50％ or more: 1 point; The service is little implemented: No point</t>
    <phoneticPr fontId="1"/>
  </si>
  <si>
    <t>Metals are recycled sufficiently and appropriately in the environment</t>
  </si>
  <si>
    <t>Plastics are recycled sufficiently and appropriately in the environment</t>
  </si>
  <si>
    <t>Other materials are recycled sufficiently and appropriately in the environment</t>
  </si>
  <si>
    <t>Vehicle-derived hazardous substances (please specify in a separate sheet) are treated appropriately</t>
  </si>
  <si>
    <t>Glass is recycled sufficiently and appropriately in the environment</t>
  </si>
  <si>
    <t>Hazardous substances from construction and demolition waste (please specify in a separate sheet) are treated appropriately</t>
  </si>
  <si>
    <t>Asphalt and cement concrete is recycled sufficiently and appropriately in the environment</t>
  </si>
  <si>
    <t>Bricks are recycled sufficiently and appropriately in the environment</t>
  </si>
  <si>
    <t>Other materials (including wood dust, glass, and plastics) are recycled sufficiently and appropriately in the environment</t>
  </si>
  <si>
    <t>Energy saving in operation s of waste management and recycling (utilizing IoT etc.)  is implemented in places where wastes collection and transport and treatment and recycling are implemented.</t>
    <phoneticPr fontId="1"/>
  </si>
  <si>
    <t>95% or more</t>
  </si>
  <si>
    <t>70% or moe</t>
  </si>
  <si>
    <t>95% or more</t>
    <phoneticPr fontId="1"/>
  </si>
  <si>
    <t>70% or more</t>
  </si>
  <si>
    <t>70% or more</t>
    <phoneticPr fontId="1"/>
  </si>
  <si>
    <t>30% or more</t>
    <phoneticPr fontId="1"/>
  </si>
  <si>
    <t xml:space="preserve">95% or more: 3 points
70% or more: 2 points
30% or more: 1 point
Little implemented: no point 
</t>
    <phoneticPr fontId="1"/>
  </si>
  <si>
    <t>Check 
※Subjective answers are acceptable.</t>
    <phoneticPr fontId="1"/>
  </si>
  <si>
    <t xml:space="preserve">95% or more: 3 points
70% or more: 2 points
30% or more: 1 point
Little implemented: no point 
</t>
    <phoneticPr fontId="1"/>
  </si>
  <si>
    <t xml:space="preserve">95% or more: 3 points
70% or more: 2 points
30% or more: 1 point
Little implemented: no point </t>
    <phoneticPr fontId="1"/>
  </si>
  <si>
    <r>
      <t xml:space="preserve">Soil: </t>
    </r>
    <r>
      <rPr>
        <sz val="11"/>
        <rFont val="ＭＳ Ｐゴシック"/>
        <family val="3"/>
        <charset val="128"/>
        <scheme val="minor"/>
      </rPr>
      <t>Countermeasures against soil contamination</t>
    </r>
    <phoneticPr fontId="1"/>
  </si>
  <si>
    <t xml:space="preserve">Category </t>
  </si>
  <si>
    <t xml:space="preserve">Definition </t>
  </si>
  <si>
    <t xml:space="preserve">Collection rate of municipal waste </t>
  </si>
  <si>
    <t>Rate of separate collection at source</t>
  </si>
  <si>
    <t>Rate of sorting after collection</t>
  </si>
  <si>
    <t>E-Waste:Definition of hazardous substance</t>
  </si>
  <si>
    <t>E-Waste: Definition of recycling of other than metals and plastics</t>
  </si>
  <si>
    <t>Vehicle: Definition of hazardous substance</t>
  </si>
  <si>
    <t>Vehicle: Definition of recycling of other than metals, plastics and glass</t>
  </si>
  <si>
    <t>Construction waste: Definition of recycling of other than asphalt, cement concrete, metals, bricks.</t>
  </si>
  <si>
    <t xml:space="preserve">Regulated value items for controll of water quality </t>
  </si>
  <si>
    <t>Regulated value items for controll of air</t>
  </si>
  <si>
    <t>Regulated value items for controll of soil</t>
  </si>
  <si>
    <t>Calculation Formula Definition Sheet</t>
    <phoneticPr fontId="1"/>
  </si>
  <si>
    <t xml:space="preserve">Definition Sheet for Hazardous and Other Substances </t>
    <phoneticPr fontId="1"/>
  </si>
  <si>
    <t>Regulated Value Items Sheet</t>
    <phoneticPr fontId="1"/>
  </si>
  <si>
    <t>New landfill sites are being constructed.</t>
    <phoneticPr fontId="1"/>
  </si>
  <si>
    <t>There is soil contamination, but no measures are in place
Any soil contamination is not monitored</t>
    <phoneticPr fontId="1"/>
  </si>
  <si>
    <t xml:space="preserve">There is soil contamination. Measures are in place to control the sources of soil contamination </t>
    <phoneticPr fontId="1"/>
  </si>
  <si>
    <t>There is soil contamination. Measures are in place to control contaminated soil (e.g. purification, removal, containment)</t>
    <phoneticPr fontId="1"/>
  </si>
  <si>
    <t xml:space="preserve">There is no soil contamination : 3 points
There is soil contamination. Measures are in place to control the sources of soil contamination : 1 point  
There is soil contamination. Measures are in place to control contaminated soil (e.g. purification, removal, containment): 1 point 
There is soil contamination, but no measures are in place
Any soil contamination is not monitored: NO point 
</t>
    <phoneticPr fontId="1"/>
  </si>
  <si>
    <t>Control criteria are not established</t>
    <phoneticPr fontId="1"/>
  </si>
  <si>
    <t>95％ or more: 2 points; 50％ or more: 1 point; Nearly no automobiles is collected: No point</t>
    <phoneticPr fontId="1"/>
  </si>
  <si>
    <t>95％ or more: 2 points; 50％ or more: 1 point; Nearly no e-waste is collected: No point</t>
    <phoneticPr fontId="1"/>
  </si>
  <si>
    <t>95％ or more: 2 points; 50％ or more: 1 point; Nearly no hazardous waste is collected: No point</t>
    <phoneticPr fontId="1"/>
  </si>
  <si>
    <t xml:space="preserve">if checked: 1 point </t>
    <phoneticPr fontId="1"/>
  </si>
  <si>
    <t>95％ or more: 3 points; 70％ or more: 2 points; 30% or more: 1 point; Almost no waste is incinerated: No point</t>
    <phoneticPr fontId="1"/>
  </si>
  <si>
    <t xml:space="preserve">Laws on waste managemetn are in place on the whole. </t>
    <phoneticPr fontId="1"/>
  </si>
  <si>
    <t xml:space="preserve">Laws on waste management are enforced appropriately: 1 point  
Laws on waste management are enforced but with problems.: No point </t>
    <phoneticPr fontId="1"/>
  </si>
  <si>
    <t xml:space="preserve">Select the higher score in segregated collection or sorting
3/4 points→Grade 3
2 points→Grade 2　
1 point→Grade 1　
No point→Grade 0
</t>
    <phoneticPr fontId="1"/>
  </si>
  <si>
    <t xml:space="preserve">Add remaining score (for material recycling and fuelization) to biological treatment or incineration treatment, whichever has higher score.
13/12/11 points→Grade 3
10/9/8/7 points→Grade 2　
6/5/4 points→Grade 1　
3/2/1/0 points→Grade 0
</t>
    <phoneticPr fontId="1"/>
  </si>
  <si>
    <t xml:space="preserve">Evaluate by total score.
6/5 points→Grade 3
4/3 points→Grade 2　
2/1 point→Grade 1　
No point→Grade 0
</t>
    <phoneticPr fontId="1"/>
  </si>
  <si>
    <t>Current-status Evaluation Sheet for Resource Circulation and Waste Management Sector</t>
    <phoneticPr fontId="1"/>
  </si>
  <si>
    <t>Current-status Evaluation Sheet for Relevant Items in Other Sectors</t>
    <phoneticPr fontId="1"/>
  </si>
  <si>
    <t>Answer</t>
    <phoneticPr fontId="1"/>
  </si>
  <si>
    <t>calculation</t>
    <phoneticPr fontId="1"/>
  </si>
  <si>
    <t>evaluation</t>
    <phoneticPr fontId="1"/>
  </si>
  <si>
    <t>Current-status Evaluation Sheet for Resource Circulation and Waste Management Sector - Chart-</t>
    <phoneticPr fontId="1"/>
  </si>
  <si>
    <t>Current-status Evaluation Sheet for Relevant Items in Other Sectors -Chart-</t>
    <phoneticPr fontId="1"/>
  </si>
  <si>
    <t>E-Waste hazardous substances (please specify in a separate sheet) are treated appropriately</t>
    <phoneticPr fontId="1"/>
  </si>
  <si>
    <t>84.Appropriate management of non-reusable products</t>
    <phoneticPr fontId="1"/>
  </si>
  <si>
    <t>0.Governance</t>
    <phoneticPr fontId="1"/>
  </si>
  <si>
    <t>01.Legal system for waste management</t>
    <phoneticPr fontId="1"/>
  </si>
  <si>
    <t>02.Legal systems for efficient utilization of resources, promoting environmentally friendly design, and recycling waste (legal systems of 3R (Reduce, Reuse, Recycle))</t>
    <phoneticPr fontId="1"/>
  </si>
  <si>
    <t>03.Data on waste generation from all sources</t>
    <phoneticPr fontId="1"/>
  </si>
  <si>
    <t>031.Choose the percentage of sources available for monitoring.</t>
    <phoneticPr fontId="1"/>
  </si>
  <si>
    <t>04.Civil activities, such as waste management and 3R (Reduce, Reuse, Recycle)</t>
    <phoneticPr fontId="1"/>
  </si>
  <si>
    <t xml:space="preserve">041.Check the most appropriate answer regarding the current status of waste management and treatment and 3R (Reduce-Reuse-Recycle) activities of your citizens </t>
    <phoneticPr fontId="1"/>
  </si>
  <si>
    <t>1.Generation</t>
    <phoneticPr fontId="1"/>
  </si>
  <si>
    <t>11.Amount of waste generated</t>
    <phoneticPr fontId="1"/>
  </si>
  <si>
    <t xml:space="preserve">111.If data are available regarding annual amount of waste generated per citizen, please enter the amount of waste generated (kg/person per annum).
Annual amount of municipal waste generated per citizen = total annual amount of waste generated per citizen / population of the city
※Please describe the definition of "Municipal waste" in a separate sheet.　
</t>
    <phoneticPr fontId="1"/>
  </si>
  <si>
    <r>
      <t xml:space="preserve">112.If data are NOT available regarding annual amount of waste generated per citizen, please the most representative answer. 
</t>
    </r>
    <r>
      <rPr>
        <sz val="10"/>
        <rFont val="Meiryo UI"/>
        <family val="3"/>
        <charset val="128"/>
      </rPr>
      <t xml:space="preserve">
*Please note that this Guidebook (Resource Circulation and Waste Management) excludes sewage sludge and septic tank sludge, and therefore you cannot review related solutions. Sewage sludge and septic tank sludge will be included in the Guidebook (Water) which will be prepared in the future. 
※This Guidebook (Resource Circulation and Waste Management) exclude sewage sludge and septic tank sludge.</t>
    </r>
    <phoneticPr fontId="1"/>
  </si>
  <si>
    <t>2.Collection and transport</t>
    <phoneticPr fontId="1"/>
  </si>
  <si>
    <t xml:space="preserve">21.Collection rate for municipal waste </t>
    <phoneticPr fontId="1"/>
  </si>
  <si>
    <t xml:space="preserve">22.Efficient waste collection and transport </t>
    <phoneticPr fontId="1"/>
  </si>
  <si>
    <t>211.Choose the waste collection rate that best represents your city. The rate may be calculated based on population, land area, and so forth.
※Please describe the definition of “Municipal waste collection rate”  in a separate sheet.　</t>
    <phoneticPr fontId="1"/>
  </si>
  <si>
    <t>221.Check if compaction trucks are used for more than 50% of municipal waste collected.</t>
    <phoneticPr fontId="1"/>
  </si>
  <si>
    <t xml:space="preserve">222.Check the box if you have transfer stations in place for efficient municipal waste collection. </t>
    <phoneticPr fontId="1"/>
  </si>
  <si>
    <t>3.Sorting</t>
    <phoneticPr fontId="1"/>
  </si>
  <si>
    <t>31.Segregated collection at source</t>
    <phoneticPr fontId="1"/>
  </si>
  <si>
    <t>311.Choose the percentage of segregated collection at source that best represents your city. The rate may be calculated based on waste amount, population, land area, and so forth.
※Please describe the definition of “Rate of separate collection at source” in a separate sheet.</t>
    <phoneticPr fontId="1"/>
  </si>
  <si>
    <t xml:space="preserve">32.Sorting at treatment facilities </t>
    <phoneticPr fontId="1"/>
  </si>
  <si>
    <t>321.Choose the percentage of sorting at treatment facilities that best represents your city. The rate may be calculated based on waste amount, population, land area, and so forth. 
※Please describe the definition of “Rate of sorting after collection” in a separate sheet.</t>
    <phoneticPr fontId="1"/>
  </si>
  <si>
    <t>33.Advanced and efficient sorting at source as well as sorting after collection</t>
    <phoneticPr fontId="1"/>
  </si>
  <si>
    <t>331.Check if the system of separate collection at source and the advanced and efficient system of sorting after collection are conducted.</t>
    <phoneticPr fontId="1"/>
  </si>
  <si>
    <t xml:space="preserve">4.Appropriate treatment and recycling </t>
    <phoneticPr fontId="1"/>
  </si>
  <si>
    <t xml:space="preserve">41.Biological treatment </t>
    <phoneticPr fontId="1"/>
  </si>
  <si>
    <t xml:space="preserve">42.Incineration  </t>
    <phoneticPr fontId="1"/>
  </si>
  <si>
    <t>411.Choose the percentage of biologically treatment of waste that best represents your city. Biological treatment includes aerobic compost and anaerobic digestion.</t>
    <phoneticPr fontId="1"/>
  </si>
  <si>
    <t>412.Check if residue from biological treatment is recycled.</t>
    <phoneticPr fontId="1"/>
  </si>
  <si>
    <t>413.Check if more than 50% of your biological treatment facilities perform energy recovery.</t>
    <phoneticPr fontId="1"/>
  </si>
  <si>
    <t xml:space="preserve">421.Choose the percentage of incineration that best represents your city.  </t>
    <phoneticPr fontId="1"/>
  </si>
  <si>
    <t>422.Check if more than 50% of your incineration facilities are recycling incineration ashes. Incineration ashes may be recycled for melting, baking, making raw material for cement.
Also includes recovery of metals and other resources from ash.</t>
    <phoneticPr fontId="1"/>
  </si>
  <si>
    <t>423.Check if more than 50% of incineration facilities perform energy recovery.</t>
    <phoneticPr fontId="1"/>
  </si>
  <si>
    <t xml:space="preserve">43.Appropriate material recycling </t>
    <phoneticPr fontId="1"/>
  </si>
  <si>
    <t>44.Production of fuel</t>
    <phoneticPr fontId="1"/>
  </si>
  <si>
    <t>45.Acceptance of waste from other cities</t>
    <phoneticPr fontId="1"/>
  </si>
  <si>
    <t xml:space="preserve">431.Check if a recycling system is in place. Such a system may be without any legal ground, including collection of material based on a market principle. </t>
    <phoneticPr fontId="1"/>
  </si>
  <si>
    <t xml:space="preserve">432.Check if a recycling system is in place. Such a system may be without any legal ground, including collection of material based on a market principle. </t>
    <phoneticPr fontId="1"/>
  </si>
  <si>
    <t xml:space="preserve">433.Check if a recycling system is in place. Such a system may be without any legal ground, including collection of material based on a market principle. </t>
    <phoneticPr fontId="1"/>
  </si>
  <si>
    <t>441.Check if municipal waste that cannot be recycled as a resource is sufficiently utilized as solidified refuse-derived fuels (including RDF and RPF)</t>
    <phoneticPr fontId="1"/>
  </si>
  <si>
    <t xml:space="preserve">451.Check if waste is accepted from other cities. </t>
    <phoneticPr fontId="1"/>
  </si>
  <si>
    <t>5.Landfill 
(Final dispose)</t>
    <phoneticPr fontId="1"/>
  </si>
  <si>
    <t>511.Check the most appropriate answer about the percentage of disposal at a managed landfill site. (Please answer the landfill site which your city utilizes. If your city uses a private landfill site, your city can regard itself as "implementing," provided that it understands the situation of such a disposal site. )</t>
    <phoneticPr fontId="1"/>
  </si>
  <si>
    <t>51.Disposal at a managed landfill site</t>
    <phoneticPr fontId="1"/>
  </si>
  <si>
    <t>52.Residual life of the landfill site</t>
    <phoneticPr fontId="1"/>
  </si>
  <si>
    <t>53.Construction of landfill sites</t>
    <phoneticPr fontId="1"/>
  </si>
  <si>
    <t>54.Acceptance of waste from other cities</t>
    <phoneticPr fontId="1"/>
  </si>
  <si>
    <t>521.Enter the residual life of the landfill site used by your city. (Such landfill site may be in your city or another)
Residual life of the landfill site = residual capacity / annual landfill amount</t>
    <phoneticPr fontId="1"/>
  </si>
  <si>
    <t>531.Check if the construction of new landfill sites is being planned.</t>
    <phoneticPr fontId="1"/>
  </si>
  <si>
    <t>541.Check if your city accepts waste from other cities</t>
    <phoneticPr fontId="1"/>
  </si>
  <si>
    <t>6.Hazardous waste (Including hazardous waste which the city is not responsible for management)</t>
    <phoneticPr fontId="1"/>
  </si>
  <si>
    <t xml:space="preserve">61.Segregated collection of hazardous waste </t>
    <phoneticPr fontId="1"/>
  </si>
  <si>
    <t>62.Sorting</t>
    <phoneticPr fontId="1"/>
  </si>
  <si>
    <t xml:space="preserve">63.Appropriate treatment </t>
    <phoneticPr fontId="1"/>
  </si>
  <si>
    <t>611.Choose the most representative percentage of segregated collection of hazardous waste. Hazardous waste is containing substances those are dangerous or harmful to human health and the environment, including Mercury, Lead, and other substances specified in domestic laws or international treaties such as the Basel Convention.</t>
    <phoneticPr fontId="1"/>
  </si>
  <si>
    <t>621.Check if hazardous waste is sorted after collection.</t>
    <phoneticPr fontId="1"/>
  </si>
  <si>
    <t>631.Check if hazardous waste is treated appropriately.</t>
    <phoneticPr fontId="1"/>
  </si>
  <si>
    <t>7.E-Waste (Including E-Waste that the city is not responsible for management）</t>
    <phoneticPr fontId="1"/>
  </si>
  <si>
    <t>71.Segregated collection of E-waste</t>
    <phoneticPr fontId="1"/>
  </si>
  <si>
    <t>72.System to ensure the safety of reusable items</t>
    <phoneticPr fontId="1"/>
  </si>
  <si>
    <t>73.Appropriate management of waste till it is made into reusable items</t>
    <phoneticPr fontId="1"/>
  </si>
  <si>
    <t>74.Appropriate management of non-reusable products</t>
    <phoneticPr fontId="1"/>
  </si>
  <si>
    <t>75.Appropriate treatment of hazardous substances</t>
    <phoneticPr fontId="1"/>
  </si>
  <si>
    <t xml:space="preserve">76.Appropriate recycling </t>
    <phoneticPr fontId="1"/>
  </si>
  <si>
    <t>711.Choose the most representative percentage of segregated collection of E-waste. Such a system may be without any legal ground, including collection based on a market principle. If the percentage fluctuates according to changes in the market, choose the lowest percentage. (Percentage of segregated collection = amount of E-waste generated. If quantitative figures are not available, provide an approximate figure.)</t>
    <phoneticPr fontId="1"/>
  </si>
  <si>
    <t>721.Check if a scheme is in place to ensure the safety of reusable items.</t>
    <phoneticPr fontId="1"/>
  </si>
  <si>
    <t>731.Check if there are guidelines or other schemes in place for inspection, repair, and management of used products till they are made into reusable items.</t>
    <phoneticPr fontId="1"/>
  </si>
  <si>
    <t>741.Check if unusable items are treated properly.</t>
    <phoneticPr fontId="1"/>
  </si>
  <si>
    <t>751.Check if the appropriate treatment is being implemented.</t>
    <phoneticPr fontId="1"/>
  </si>
  <si>
    <t>761.Check if the recycling is implemented.</t>
    <phoneticPr fontId="1"/>
  </si>
  <si>
    <t>762.Check if the recycling is implemented.</t>
    <phoneticPr fontId="1"/>
  </si>
  <si>
    <t>763.Check if the recycling is implemented.</t>
    <phoneticPr fontId="1"/>
  </si>
  <si>
    <t>8.Motor vehicles (including vehicles that the city is not responsible for management)</t>
    <phoneticPr fontId="1"/>
  </si>
  <si>
    <t>81.Segregated collection of motor vehicles</t>
    <phoneticPr fontId="1"/>
  </si>
  <si>
    <t xml:space="preserve">82.System to ensure the safety of reusable items </t>
    <phoneticPr fontId="1"/>
  </si>
  <si>
    <t xml:space="preserve">83.Appropriate management till reusable item is completed </t>
    <phoneticPr fontId="1"/>
  </si>
  <si>
    <t xml:space="preserve">85.Appropriate treatment of hazardous substances </t>
    <phoneticPr fontId="1"/>
  </si>
  <si>
    <t xml:space="preserve">86.Appropriate recycling  </t>
    <phoneticPr fontId="1"/>
  </si>
  <si>
    <t>811.Choose the most representative percentage of collection of motor vehicles. Such a collection system may be without any legal ground, including collection based on a market principle. If the percentage fluctuates according to changes in the market, choose the lowest percentage. (Percentage of segregated collection = amount of end of life automobiles generated.  If quantitative figures are not available, provide an approximate figure.)</t>
    <phoneticPr fontId="1"/>
  </si>
  <si>
    <t>821.Check if a scheme is place to ensure the safety of reusable items</t>
    <phoneticPr fontId="1"/>
  </si>
  <si>
    <t>831.Check if there are guidelines or other schemes in place for inspection, repair, and management of used products till they are made into reusable items.</t>
    <phoneticPr fontId="1"/>
  </si>
  <si>
    <t>841.Check if un-reusable items are treated appropriately.</t>
    <phoneticPr fontId="1"/>
  </si>
  <si>
    <t>851.Check if the appropriate treatment is being implemented.</t>
    <phoneticPr fontId="1"/>
  </si>
  <si>
    <t>861.Check if the recycling is implemented.</t>
    <phoneticPr fontId="1"/>
  </si>
  <si>
    <t>862.Check if the recycling is implemented.</t>
    <phoneticPr fontId="1"/>
  </si>
  <si>
    <t>863.Check if the recycling is implemented.</t>
    <phoneticPr fontId="1"/>
  </si>
  <si>
    <t>864.Check if the recycling is implemented.</t>
    <phoneticPr fontId="1"/>
  </si>
  <si>
    <t>9.Construction waste (including construction and demolition waste that the city is not responsible for management)</t>
    <phoneticPr fontId="1"/>
  </si>
  <si>
    <t>91.Sorting and collection of construction waste at demolition</t>
    <phoneticPr fontId="1"/>
  </si>
  <si>
    <t>92.Approval treatment of hazardous substances</t>
    <phoneticPr fontId="1"/>
  </si>
  <si>
    <t xml:space="preserve">93.Appropriate recycling </t>
    <phoneticPr fontId="1"/>
  </si>
  <si>
    <t>911.Choose the most appropriate percentage of collection of construction and demolition waste generated in your city. Such a collection system may be without any legal ground, including collection based on a market principle. If the percentage fluctuates according to changes in the market, choose the lowest percentage. (Percentage of segregated collection = amount of construction waste generated. If quantitative figures are not available, provide an approximate figure.)</t>
    <phoneticPr fontId="1"/>
  </si>
  <si>
    <t>921.Check if the appropriate treatment is being implemented.</t>
    <phoneticPr fontId="1"/>
  </si>
  <si>
    <t>931.Check if the recycling is implemented.</t>
    <phoneticPr fontId="1"/>
  </si>
  <si>
    <t>932.Check if the recycling is implemented.</t>
    <phoneticPr fontId="1"/>
  </si>
  <si>
    <t>933.Check if the recycling is implemented.</t>
    <phoneticPr fontId="1"/>
  </si>
  <si>
    <t>934.Check if the recycling is implemented.</t>
    <phoneticPr fontId="1"/>
  </si>
  <si>
    <t xml:space="preserve">1.Energy recovery </t>
    <phoneticPr fontId="1"/>
  </si>
  <si>
    <t>11.Heat utilization and heat recovery 
(The applicable facilities should be directly managed by the city. Private facilities may be included in this case only if the facilities are monitored by the city.)</t>
    <phoneticPr fontId="1"/>
  </si>
  <si>
    <t xml:space="preserve">111.Check if 50% or more of incineration facilities in your city, generate power or efficiently use waste heat. (Supplying energy to others is also included.) </t>
    <phoneticPr fontId="1"/>
  </si>
  <si>
    <t xml:space="preserve">113.Check if incineration facilities (including power generation equipment) conduct efficiently use of heat except for power generation.  (Supplying heat to others is also included.) </t>
    <phoneticPr fontId="1"/>
  </si>
  <si>
    <t>114.Check all appropriate answers regarding heat utilization except for power generation at incineration facilities (including power generation equipment).</t>
    <phoneticPr fontId="1"/>
  </si>
  <si>
    <t>12.Fuel utilization (fuel utilization after biological treatment＊, biomass power generation, and introduction of Refuse Derived Fuel (RDF))
*Biological treatment includes aerobic compost and anaerobic digestion)
(The applicable facilities should be directly managed by the city. Private facilities may be included in this case only if the facilities are monitored by the city)</t>
    <phoneticPr fontId="1"/>
  </si>
  <si>
    <t xml:space="preserve">121.Check if 50% or more of waste treatment facilities excluding incineration facilities (including power generation equipment) in your city, efficiently use product as fuel. (Supplying energy to others is also included.) </t>
    <phoneticPr fontId="1"/>
  </si>
  <si>
    <t>122.Check all appropriate answers regarding power generation at waste treatment facilities excluding incineration facilities (including power generation equipment) in your city.</t>
    <phoneticPr fontId="1"/>
  </si>
  <si>
    <t xml:space="preserve">123.Check if product-derived fuel is efficiently used (excluding power generation) at waste treatment facilities excluding incineration facilities (including power generation equipment).  (Supplying energy to others is also included.) </t>
    <phoneticPr fontId="1"/>
  </si>
  <si>
    <t xml:space="preserve">124.Check all appropriate answers regarding the utilization of product-derived fuel (excluding power generation) at waste treatment facilities excluding incineration facilities (including power generation equipment).
</t>
    <phoneticPr fontId="1"/>
  </si>
  <si>
    <t>2.Energy saving</t>
    <phoneticPr fontId="1"/>
  </si>
  <si>
    <t xml:space="preserve">21.Energy saving in operations  of waste treatment and recycling </t>
    <phoneticPr fontId="1"/>
  </si>
  <si>
    <t>22.Energy saving in infrastructure of waste treatment and recycling</t>
    <phoneticPr fontId="1"/>
  </si>
  <si>
    <t xml:space="preserve">211.Check if any energy saving in operations of waste management and recycling  (utilizing IoT etc.) are in force on waste collection vehicles or at waste treatment and recycling facilities. </t>
    <phoneticPr fontId="1"/>
  </si>
  <si>
    <t xml:space="preserve">221.Check if any energy saving in infrastructure of waste treatment and recycling are in force on waste collection vehicles or at waste treatment and recycling facilities.  </t>
    <phoneticPr fontId="1"/>
  </si>
  <si>
    <t xml:space="preserve">3.Regulation and monitoring </t>
    <phoneticPr fontId="1"/>
  </si>
  <si>
    <t xml:space="preserve">31.Establishment of control criteria </t>
    <phoneticPr fontId="1"/>
  </si>
  <si>
    <t>32.Implementation of monitoring 
(applicable to all facilities that treat and recycle waste)</t>
    <phoneticPr fontId="1"/>
  </si>
  <si>
    <t>311.Specify the presence/absence of control criteria of water quality (except for ground water) for heavy metals including mercury, lead, and cadmium
※If control criteria is established, specify applicable items in a separate sheet.</t>
    <phoneticPr fontId="1"/>
  </si>
  <si>
    <t>4.Countermeasure against pollution sources</t>
    <phoneticPr fontId="1"/>
  </si>
  <si>
    <t xml:space="preserve">41.Implementation of a drainage system at waste treatment and recycling facilities (e.g. incineration facilities and landfill sites) </t>
    <phoneticPr fontId="1"/>
  </si>
  <si>
    <t xml:space="preserve">411.Is monitoring conducted or guidance provided regarding drainage control measures at waste treatment and recycling facilities? </t>
    <phoneticPr fontId="1"/>
  </si>
  <si>
    <t xml:space="preserve">5.Regulation and monitoring </t>
    <phoneticPr fontId="1"/>
  </si>
  <si>
    <t>6.Countermeasure against pollution source</t>
    <phoneticPr fontId="1"/>
  </si>
  <si>
    <t xml:space="preserve">7.Regulation and monitoring </t>
    <phoneticPr fontId="1"/>
  </si>
  <si>
    <t>8.Countermeasures against soil contamination</t>
    <phoneticPr fontId="1"/>
  </si>
  <si>
    <t xml:space="preserve">51.Establishment of control criteria </t>
    <phoneticPr fontId="1"/>
  </si>
  <si>
    <t>52.Implementation of monitoring 
(applicable to all facilities that treat and recycle waste)</t>
    <phoneticPr fontId="1"/>
  </si>
  <si>
    <t>61.Implementation of emission control (monitoring and guidance) at waste treatment and recycling sites (e.g. incineration facilities)</t>
    <phoneticPr fontId="1"/>
  </si>
  <si>
    <t xml:space="preserve">62.Implementation of emission control (monitoring and guidance) in waste-treatment vehicles </t>
    <phoneticPr fontId="1"/>
  </si>
  <si>
    <t xml:space="preserve">71.Establishment of control criteria </t>
    <phoneticPr fontId="1"/>
  </si>
  <si>
    <t>72.Implementation of monitoring 
(applicable to all facilities that treat and recycle waste)</t>
    <phoneticPr fontId="1"/>
  </si>
  <si>
    <t xml:space="preserve">81.Implementation of countermeasures against soil pollution at waste treatment and recycling facilities </t>
    <phoneticPr fontId="1"/>
  </si>
  <si>
    <t>511.Specify the presence/absence of air control criteria for dioxins, SOx, and Nox
※If control criteria is established, specify applicable items in a separate sheet.</t>
    <phoneticPr fontId="1"/>
  </si>
  <si>
    <t>611.Is monitoring conducted or guidance provided emission control measures at waste treatment and recycling facilities?</t>
    <phoneticPr fontId="1"/>
  </si>
  <si>
    <t>621.Is monitoring conducted or guidance provided regarding emission control measures on waste treatment vehicles?</t>
    <phoneticPr fontId="1"/>
  </si>
  <si>
    <t>711.Specify the presence/absence of soil control criteria for heavy metals including mercury, lead, and cadmium
※If control criteria is established, specify applicable items in a separate sheet.</t>
    <phoneticPr fontId="1"/>
  </si>
  <si>
    <t>811.What measures are taken against soil contamination at waste treatment and recycling facilities?</t>
    <phoneticPr fontId="1"/>
  </si>
  <si>
    <t xml:space="preserve">The survey is implemented and there is no soil contamination </t>
    <phoneticPr fontId="1"/>
  </si>
  <si>
    <t>Laws on waste managemetn are in place on the whole. : 2 points
Laws on waste management are in place, but are insufficient: 1 points
Laws on waste management are not in place: No point.</t>
    <phoneticPr fontId="1"/>
  </si>
  <si>
    <t>112.Check all appropriate answers regarding power generation at Waste to Energy facilities.</t>
    <phoneticPr fontId="1"/>
  </si>
  <si>
    <t>Laws on waste management are enforced but with problems.</t>
    <phoneticPr fontId="1"/>
  </si>
  <si>
    <t>011.Choose the most appropriate answer to the current status of member economy government and municipal laws on waste management. Waste in this column means not only municipal waste but all waste.</t>
    <phoneticPr fontId="1"/>
  </si>
  <si>
    <t>012.If the relevant lawas in place, choose the most appropriate answer to the current status of enforcement of the member economy government and municipal laws on waste management.</t>
    <phoneticPr fontId="1"/>
  </si>
  <si>
    <t>021.Choose the most appropriate answer to the current status of member economy government and municipal laws on the efficient use of materials, the promotion of environmentally friendly designing, and the recycling of waste.</t>
    <phoneticPr fontId="1"/>
  </si>
  <si>
    <t>022.If relevant laws are in place, choose the most appropriate answer to the current status of enforcement of the member economy government and municipal laws on the efficient use of materials, the promotion of environmentally friendly designing, and the recycling of waste.</t>
    <phoneticPr fontId="1"/>
  </si>
  <si>
    <t xml:space="preserve">Economy with a per-capita GDP of less than USD10,000
Less than 200 kg/person per annum: 3 points; 200-400 kg/person per annum: 2 points;  　More than 400kg/person per annum: 1 point 
Economy with a per-capita GDP of USD10,000 or more
Less than 400kg/person per annum: 3 points; 400-600 kg/person per annum: 2 points; 　600kg/person per annum: 1 point
</t>
    <phoneticPr fontId="1"/>
  </si>
  <si>
    <t>Per-capita GDP of the city (in tens of thousands of dollars)(The economy's GDP is acceptable)</t>
    <phoneticPr fontId="1"/>
  </si>
  <si>
    <t xml:space="preserve">321.Choose the most appropriate answer regarding water quality monitoring (except for ground water).　(Please choose on the basis of the applicable monitoring regulation in the economy or the city. For example, such regulations may require reporting the percentage of monitoring points actually monitored of all designated monitoring points and monitoring frequency.) </t>
    <phoneticPr fontId="1"/>
  </si>
  <si>
    <t>521.Choose the most appropriate answer regarding air monitoring.
(Please choose on the basis of the applicable monitoring regulation in the economy or the city. For example, such regulations may require reporting the percentage of monitoring points actually monitored of all designated monitoring points and monitoring frequency.)</t>
    <phoneticPr fontId="1"/>
  </si>
  <si>
    <t>721.Choose the most appropriate answer regarding ground-water quality monitoring. (Please choose on the basis of the applicable monitoring regulation in the economy or the city. For example, such regulations may require reporting the percentage of monitoring points actually monitored of all designated monitoring points and monitoring frequency.)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</si>
</sst>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kg&quot;"/>
    <numFmt numFmtId="177" formatCode="#,##0&quot;年&quot;"/>
    <numFmt numFmtId="178" formatCode="#,##0.0&quot;kg/person per annum&quot;"/>
    <numFmt numFmtId="179" formatCode="#,##0.0&quot;USD&quot;"/>
    <numFmt numFmtId="180" formatCode="#,##0&quot;years&quot;"/>
    <numFmt numFmtId="181" formatCode="#,##0.0&quot;kg/person/year&quot;"/>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Meiryo UI"/>
      <family val="3"/>
      <charset val="128"/>
    </font>
    <font>
      <sz val="11"/>
      <color theme="1"/>
      <name val="ＭＳ Ｐゴシック"/>
      <family val="2"/>
      <charset val="128"/>
      <scheme val="minor"/>
    </font>
    <font>
      <sz val="9"/>
      <color rgb="FF000000"/>
      <name val="MS UI Gothic"/>
      <family val="3"/>
      <charset val="128"/>
    </font>
    <font>
      <b/>
      <sz val="11"/>
      <color theme="1"/>
      <name val="ＭＳ Ｐゴシック"/>
      <family val="3"/>
      <charset val="128"/>
      <scheme val="minor"/>
    </font>
    <font>
      <sz val="11"/>
      <color rgb="FFFF0000"/>
      <name val="ＭＳ Ｐゴシック"/>
      <family val="2"/>
      <charset val="128"/>
      <scheme val="minor"/>
    </font>
    <font>
      <b/>
      <sz val="11"/>
      <name val="ＭＳ Ｐゴシック"/>
      <family val="3"/>
      <charset val="128"/>
      <scheme val="minor"/>
    </font>
    <font>
      <sz val="11"/>
      <name val="Meiryo UI"/>
      <family val="3"/>
      <charset val="128"/>
    </font>
    <font>
      <sz val="10"/>
      <color theme="1"/>
      <name val="Meiryo UI"/>
      <family val="3"/>
      <charset val="128"/>
    </font>
    <font>
      <sz val="10"/>
      <color theme="0" tint="-0.34998626667073579"/>
      <name val="Meiryo UI"/>
      <family val="3"/>
      <charset val="128"/>
    </font>
    <font>
      <sz val="10"/>
      <name val="Meiryo UI"/>
      <family val="3"/>
      <charset val="128"/>
    </font>
    <font>
      <sz val="10"/>
      <color theme="0" tint="-0.499984740745262"/>
      <name val="Meiryo UI"/>
      <family val="3"/>
      <charset val="128"/>
    </font>
    <font>
      <sz val="9"/>
      <color theme="1"/>
      <name val="Meiryo UI"/>
      <family val="3"/>
      <charset val="128"/>
    </font>
    <font>
      <b/>
      <sz val="9"/>
      <name val="Meiryo UI"/>
      <family val="3"/>
      <charset val="128"/>
    </font>
    <font>
      <b/>
      <sz val="10"/>
      <color rgb="FFFF0000"/>
      <name val="Meiryo UI"/>
      <family val="3"/>
      <charset val="128"/>
    </font>
    <font>
      <b/>
      <sz val="9"/>
      <color rgb="FFFF0000"/>
      <name val="Meiryo UI"/>
      <family val="3"/>
      <charset val="128"/>
    </font>
    <font>
      <sz val="11"/>
      <color rgb="FFFF0000"/>
      <name val="Arial"/>
      <family val="2"/>
    </font>
    <font>
      <sz val="11"/>
      <color theme="1"/>
      <name val="Arial"/>
      <family val="2"/>
    </font>
    <font>
      <sz val="11"/>
      <name val="Arial"/>
      <family val="2"/>
    </font>
    <font>
      <b/>
      <sz val="11"/>
      <name val="Arial"/>
      <family val="2"/>
    </font>
    <font>
      <sz val="11"/>
      <name val="ＭＳ Ｐ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rgb="FFB2E0DE"/>
        <bgColor indexed="64"/>
      </patternFill>
    </fill>
    <fill>
      <patternFill patternType="solid">
        <fgColor rgb="FFFFFF99"/>
        <bgColor indexed="64"/>
      </patternFill>
    </fill>
    <fill>
      <patternFill patternType="solid">
        <fgColor rgb="FFFFFF6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2F2F2"/>
        <bgColor indexed="64"/>
      </patternFill>
    </fill>
    <fill>
      <patternFill patternType="solid">
        <fgColor theme="0" tint="-0.499984740745262"/>
        <bgColor indexed="64"/>
      </patternFill>
    </fill>
    <fill>
      <patternFill patternType="solid">
        <fgColor rgb="FFB8D7F6"/>
        <bgColor indexed="64"/>
      </patternFill>
    </fill>
    <fill>
      <patternFill patternType="solid">
        <fgColor rgb="FFF8F7C2"/>
        <bgColor indexed="64"/>
      </patternFill>
    </fill>
    <fill>
      <patternFill patternType="solid">
        <fgColor theme="6" tint="0.59999389629810485"/>
        <bgColor rgb="FF000000"/>
      </patternFill>
    </fill>
    <fill>
      <patternFill patternType="solid">
        <fgColor theme="7" tint="0.59999389629810485"/>
        <bgColor rgb="FF000000"/>
      </patternFill>
    </fill>
    <fill>
      <patternFill patternType="solid">
        <fgColor theme="5" tint="0.79998168889431442"/>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08">
    <xf numFmtId="0" fontId="0" fillId="0" borderId="0" xfId="0">
      <alignment vertical="center"/>
    </xf>
    <xf numFmtId="0" fontId="0" fillId="0" borderId="0" xfId="0" applyProtection="1">
      <alignment vertical="center"/>
      <protection locked="0"/>
    </xf>
    <xf numFmtId="0" fontId="6" fillId="0" borderId="0" xfId="0" applyFont="1">
      <alignment vertical="center"/>
    </xf>
    <xf numFmtId="0" fontId="0" fillId="0" borderId="0" xfId="0" applyFill="1" applyProtection="1">
      <alignment vertical="center"/>
      <protection locked="0"/>
    </xf>
    <xf numFmtId="0" fontId="0" fillId="11" borderId="0" xfId="0" applyFill="1" applyAlignment="1" applyProtection="1">
      <alignment vertical="center"/>
      <protection locked="0"/>
    </xf>
    <xf numFmtId="0" fontId="8" fillId="0" borderId="0" xfId="0" applyFont="1">
      <alignment vertical="center"/>
    </xf>
    <xf numFmtId="0" fontId="2" fillId="11" borderId="0" xfId="0" applyFont="1" applyFill="1" applyProtection="1">
      <alignment vertical="center"/>
      <protection locked="0"/>
    </xf>
    <xf numFmtId="0" fontId="2" fillId="11" borderId="0" xfId="0" applyFont="1" applyFill="1" applyAlignment="1" applyProtection="1">
      <alignment vertical="center"/>
      <protection locked="0"/>
    </xf>
    <xf numFmtId="0" fontId="0" fillId="0" borderId="0" xfId="0">
      <alignment vertical="center"/>
    </xf>
    <xf numFmtId="0" fontId="0" fillId="11" borderId="0" xfId="0" applyFill="1" applyProtection="1">
      <alignment vertical="center"/>
      <protection locked="0"/>
    </xf>
    <xf numFmtId="0" fontId="0" fillId="0" borderId="0" xfId="0" applyFill="1">
      <alignment vertical="center"/>
    </xf>
    <xf numFmtId="0" fontId="19" fillId="0" borderId="0" xfId="0" applyFont="1">
      <alignment vertical="center"/>
    </xf>
    <xf numFmtId="0" fontId="18" fillId="0" borderId="1" xfId="0" applyFont="1" applyBorder="1">
      <alignment vertical="center"/>
    </xf>
    <xf numFmtId="0" fontId="20" fillId="13" borderId="1" xfId="0" applyFont="1" applyFill="1" applyBorder="1" applyAlignment="1">
      <alignment horizontal="center" vertical="center"/>
    </xf>
    <xf numFmtId="0" fontId="20" fillId="0" borderId="1" xfId="0" applyFont="1" applyBorder="1">
      <alignment vertical="center"/>
    </xf>
    <xf numFmtId="0" fontId="20" fillId="12" borderId="1" xfId="0" applyFont="1" applyFill="1" applyBorder="1" applyAlignment="1">
      <alignment horizontal="center" vertical="center"/>
    </xf>
    <xf numFmtId="0" fontId="21" fillId="2" borderId="0" xfId="0" applyFont="1" applyFill="1">
      <alignment vertical="center"/>
    </xf>
    <xf numFmtId="0" fontId="20" fillId="2" borderId="0" xfId="0" applyFont="1" applyFill="1">
      <alignment vertical="center"/>
    </xf>
    <xf numFmtId="0" fontId="18" fillId="2" borderId="0" xfId="0" applyFont="1" applyFill="1">
      <alignment vertical="center"/>
    </xf>
    <xf numFmtId="0" fontId="20" fillId="0" borderId="0" xfId="0" applyFont="1">
      <alignment vertical="center"/>
    </xf>
    <xf numFmtId="0" fontId="20" fillId="2" borderId="0" xfId="0" applyFont="1" applyFill="1" applyBorder="1">
      <alignment vertical="center"/>
    </xf>
    <xf numFmtId="0" fontId="20" fillId="14" borderId="1" xfId="0" applyFont="1" applyFill="1" applyBorder="1" applyAlignment="1">
      <alignment horizontal="center" vertical="center" wrapText="1"/>
    </xf>
    <xf numFmtId="0" fontId="20" fillId="14" borderId="1" xfId="0" applyFont="1" applyFill="1" applyBorder="1" applyAlignment="1">
      <alignment horizontal="center" vertical="center"/>
    </xf>
    <xf numFmtId="0" fontId="20" fillId="2" borderId="1" xfId="0" applyFont="1" applyFill="1" applyBorder="1">
      <alignment vertical="center"/>
    </xf>
    <xf numFmtId="0" fontId="20" fillId="2" borderId="0" xfId="0" applyFont="1" applyFill="1" applyBorder="1" applyAlignment="1">
      <alignment vertical="center" wrapText="1"/>
    </xf>
    <xf numFmtId="0" fontId="20" fillId="15" borderId="1" xfId="0" applyFont="1" applyFill="1" applyBorder="1" applyAlignment="1">
      <alignment horizontal="center" vertical="center" wrapText="1"/>
    </xf>
    <xf numFmtId="0" fontId="20" fillId="15"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16"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0" fillId="0" borderId="0" xfId="0" applyFill="1" applyAlignment="1">
      <alignment vertical="center" wrapText="1"/>
    </xf>
    <xf numFmtId="0" fontId="2" fillId="0" borderId="0" xfId="0" applyFont="1" applyFill="1">
      <alignment vertical="center"/>
    </xf>
    <xf numFmtId="0" fontId="0" fillId="11" borderId="0" xfId="0" applyFill="1" applyProtection="1">
      <alignment vertical="center"/>
    </xf>
    <xf numFmtId="0" fontId="0" fillId="11" borderId="0" xfId="0" applyFill="1" applyAlignment="1" applyProtection="1">
      <alignment vertical="center"/>
    </xf>
    <xf numFmtId="0" fontId="6" fillId="0" borderId="0" xfId="0" applyFo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10" fillId="3" borderId="2" xfId="0" applyFont="1" applyFill="1" applyBorder="1" applyAlignment="1" applyProtection="1">
      <alignment horizontal="left" vertical="center" wrapText="1"/>
      <protection locked="0"/>
    </xf>
    <xf numFmtId="0" fontId="0" fillId="0" borderId="0" xfId="0" applyFill="1" applyAlignment="1" applyProtection="1">
      <alignment vertical="center"/>
      <protection locked="0"/>
    </xf>
    <xf numFmtId="0" fontId="10" fillId="3" borderId="3" xfId="0" applyFont="1" applyFill="1" applyBorder="1" applyAlignment="1" applyProtection="1">
      <alignment horizontal="left" vertical="center" wrapText="1"/>
      <protection locked="0"/>
    </xf>
    <xf numFmtId="0" fontId="14" fillId="9"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left" vertical="center" wrapText="1"/>
      <protection locked="0"/>
    </xf>
    <xf numFmtId="0" fontId="10" fillId="8" borderId="18" xfId="0" applyFont="1" applyFill="1" applyBorder="1" applyAlignment="1" applyProtection="1">
      <alignment horizontal="left" vertical="top"/>
      <protection locked="0"/>
    </xf>
    <xf numFmtId="0" fontId="10" fillId="8" borderId="19" xfId="0" applyFont="1" applyFill="1" applyBorder="1" applyAlignment="1" applyProtection="1">
      <alignment horizontal="left" vertical="top"/>
      <protection locked="0"/>
    </xf>
    <xf numFmtId="0" fontId="10" fillId="0" borderId="4" xfId="0" applyFont="1" applyBorder="1" applyAlignment="1" applyProtection="1">
      <alignment horizontal="left" vertical="top" wrapText="1"/>
      <protection locked="0"/>
    </xf>
    <xf numFmtId="176" fontId="11" fillId="5" borderId="4" xfId="1" applyNumberFormat="1" applyFont="1" applyFill="1" applyBorder="1" applyAlignment="1" applyProtection="1">
      <alignment vertical="top" wrapText="1"/>
      <protection locked="0"/>
    </xf>
    <xf numFmtId="176" fontId="12" fillId="5" borderId="4" xfId="1" applyNumberFormat="1" applyFont="1" applyFill="1" applyBorder="1" applyAlignment="1" applyProtection="1">
      <alignment vertical="center" wrapText="1"/>
      <protection locked="0"/>
    </xf>
    <xf numFmtId="0" fontId="10" fillId="8" borderId="6" xfId="0" applyFont="1" applyFill="1" applyBorder="1" applyAlignment="1" applyProtection="1">
      <alignment horizontal="left" vertical="top" wrapText="1"/>
      <protection locked="0"/>
    </xf>
    <xf numFmtId="0" fontId="10" fillId="8" borderId="10" xfId="0" applyFont="1" applyFill="1" applyBorder="1" applyAlignment="1" applyProtection="1">
      <alignment horizontal="left" vertical="top" wrapText="1"/>
      <protection locked="0"/>
    </xf>
    <xf numFmtId="176" fontId="11" fillId="5" borderId="1" xfId="1" applyNumberFormat="1" applyFont="1" applyFill="1" applyBorder="1" applyAlignment="1" applyProtection="1">
      <alignment horizontal="left" vertical="top" wrapText="1"/>
      <protection locked="0"/>
    </xf>
    <xf numFmtId="176" fontId="12" fillId="5" borderId="1" xfId="1" applyNumberFormat="1" applyFont="1" applyFill="1" applyBorder="1" applyAlignment="1" applyProtection="1">
      <alignment horizontal="left" vertical="center" wrapText="1"/>
      <protection locked="0"/>
    </xf>
    <xf numFmtId="0" fontId="10" fillId="8" borderId="6" xfId="0" applyFont="1" applyFill="1" applyBorder="1" applyAlignment="1" applyProtection="1">
      <alignment vertical="top" wrapText="1"/>
      <protection locked="0"/>
    </xf>
    <xf numFmtId="0" fontId="10" fillId="8" borderId="10" xfId="0" applyFont="1" applyFill="1" applyBorder="1" applyAlignment="1" applyProtection="1">
      <alignment vertical="top" wrapText="1"/>
      <protection locked="0"/>
    </xf>
    <xf numFmtId="0" fontId="12" fillId="0" borderId="4" xfId="0" applyFont="1" applyBorder="1" applyAlignment="1" applyProtection="1">
      <alignment horizontal="left" vertical="top" wrapText="1"/>
      <protection locked="0"/>
    </xf>
    <xf numFmtId="176" fontId="12" fillId="5" borderId="1" xfId="1" applyNumberFormat="1" applyFont="1" applyFill="1" applyBorder="1" applyAlignment="1" applyProtection="1">
      <alignment horizontal="left" vertical="top" wrapText="1"/>
      <protection locked="0"/>
    </xf>
    <xf numFmtId="176" fontId="12" fillId="5" borderId="7" xfId="1" applyNumberFormat="1" applyFont="1" applyFill="1" applyBorder="1" applyAlignment="1" applyProtection="1">
      <alignment horizontal="left" vertical="center" wrapText="1"/>
      <protection locked="0"/>
    </xf>
    <xf numFmtId="0" fontId="16" fillId="0" borderId="2" xfId="0" applyFont="1" applyBorder="1" applyAlignment="1" applyProtection="1">
      <alignment horizontal="left" vertical="top" wrapText="1"/>
      <protection locked="0"/>
    </xf>
    <xf numFmtId="0" fontId="16" fillId="5" borderId="8"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176" fontId="12" fillId="5" borderId="12" xfId="1" applyNumberFormat="1"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left" vertical="top" wrapText="1"/>
      <protection locked="0"/>
    </xf>
    <xf numFmtId="0" fontId="10" fillId="5" borderId="1" xfId="0" applyFont="1" applyFill="1" applyBorder="1" applyAlignment="1" applyProtection="1">
      <alignment horizontal="left" vertical="center" wrapText="1"/>
      <protection locked="0"/>
    </xf>
    <xf numFmtId="0" fontId="10" fillId="8" borderId="3" xfId="0" applyFont="1" applyFill="1" applyBorder="1" applyAlignment="1" applyProtection="1">
      <alignment vertical="top" wrapText="1"/>
      <protection locked="0"/>
    </xf>
    <xf numFmtId="0" fontId="10" fillId="0" borderId="1" xfId="0" applyFont="1" applyBorder="1" applyAlignment="1" applyProtection="1">
      <alignment horizontal="left" vertical="top" wrapText="1"/>
      <protection locked="0"/>
    </xf>
    <xf numFmtId="0" fontId="10" fillId="7"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top" wrapText="1"/>
      <protection locked="0"/>
    </xf>
    <xf numFmtId="0" fontId="12" fillId="7"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top" wrapText="1"/>
      <protection locked="0"/>
    </xf>
    <xf numFmtId="0" fontId="12" fillId="5" borderId="1" xfId="0" applyFont="1" applyFill="1" applyBorder="1" applyAlignment="1" applyProtection="1">
      <alignment horizontal="left" vertical="center" wrapText="1"/>
      <protection locked="0"/>
    </xf>
    <xf numFmtId="0" fontId="10" fillId="8" borderId="11" xfId="0" applyFont="1" applyFill="1" applyBorder="1" applyAlignment="1" applyProtection="1">
      <alignment vertical="top" wrapText="1"/>
      <protection locked="0"/>
    </xf>
    <xf numFmtId="0" fontId="10" fillId="7" borderId="12" xfId="0" applyFont="1" applyFill="1" applyBorder="1" applyAlignment="1" applyProtection="1">
      <alignment horizontal="left" vertical="center" wrapText="1"/>
      <protection locked="0"/>
    </xf>
    <xf numFmtId="0" fontId="10" fillId="5" borderId="7" xfId="0" applyFont="1" applyFill="1" applyBorder="1" applyAlignment="1" applyProtection="1">
      <alignment horizontal="left" vertical="center" wrapText="1"/>
      <protection locked="0"/>
    </xf>
    <xf numFmtId="0" fontId="10" fillId="0" borderId="12" xfId="0" applyFont="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10" fillId="7"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top" wrapText="1"/>
      <protection locked="0"/>
    </xf>
    <xf numFmtId="0" fontId="12" fillId="8" borderId="2" xfId="0" applyFont="1" applyFill="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0" fillId="5" borderId="8" xfId="0" applyFont="1" applyFill="1" applyBorder="1" applyAlignment="1" applyProtection="1">
      <alignment horizontal="left" vertical="top" wrapText="1"/>
      <protection locked="0"/>
    </xf>
    <xf numFmtId="0" fontId="12" fillId="8" borderId="1" xfId="0" applyFont="1" applyFill="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7" borderId="1" xfId="0" applyFont="1" applyFill="1" applyBorder="1" applyAlignment="1" applyProtection="1">
      <alignment vertical="center" wrapText="1"/>
      <protection locked="0"/>
    </xf>
    <xf numFmtId="0" fontId="12" fillId="8" borderId="4" xfId="0" applyFont="1" applyFill="1" applyBorder="1" applyAlignment="1" applyProtection="1">
      <alignment horizontal="left" vertical="top" wrapText="1"/>
      <protection locked="0"/>
    </xf>
    <xf numFmtId="0" fontId="12" fillId="7" borderId="2"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7" borderId="4" xfId="0" applyFont="1" applyFill="1" applyBorder="1" applyAlignment="1" applyProtection="1">
      <alignment horizontal="left" vertical="center" wrapText="1"/>
      <protection locked="0"/>
    </xf>
    <xf numFmtId="180" fontId="13" fillId="5" borderId="8" xfId="1" applyNumberFormat="1" applyFont="1" applyFill="1" applyBorder="1" applyAlignment="1" applyProtection="1">
      <alignment horizontal="center" vertical="center" wrapText="1"/>
      <protection locked="0"/>
    </xf>
    <xf numFmtId="177" fontId="12" fillId="5" borderId="1" xfId="1" applyNumberFormat="1"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top" wrapText="1"/>
      <protection locked="0"/>
    </xf>
    <xf numFmtId="0" fontId="10" fillId="8" borderId="4" xfId="0" applyFont="1" applyFill="1" applyBorder="1" applyAlignment="1" applyProtection="1">
      <alignment vertical="top" wrapText="1"/>
      <protection locked="0"/>
    </xf>
    <xf numFmtId="0" fontId="12" fillId="2" borderId="2" xfId="0" applyFont="1" applyFill="1" applyBorder="1" applyAlignment="1" applyProtection="1">
      <alignment horizontal="left" vertical="center" wrapText="1"/>
      <protection locked="0"/>
    </xf>
    <xf numFmtId="177" fontId="12" fillId="5" borderId="1" xfId="1" applyNumberFormat="1" applyFont="1" applyFill="1" applyBorder="1" applyAlignment="1" applyProtection="1">
      <alignment horizontal="left" vertical="top" wrapText="1"/>
      <protection locked="0"/>
    </xf>
    <xf numFmtId="0" fontId="12" fillId="0" borderId="4" xfId="0" applyFont="1" applyFill="1" applyBorder="1" applyAlignment="1" applyProtection="1">
      <alignment vertical="top" wrapText="1"/>
      <protection locked="0"/>
    </xf>
    <xf numFmtId="0" fontId="10" fillId="0" borderId="1" xfId="0" applyFont="1" applyFill="1" applyBorder="1" applyAlignment="1" applyProtection="1">
      <alignment horizontal="left" vertical="center" wrapText="1"/>
      <protection locked="0"/>
    </xf>
    <xf numFmtId="0" fontId="10" fillId="7" borderId="1" xfId="0" applyFont="1" applyFill="1" applyBorder="1" applyAlignment="1" applyProtection="1">
      <alignment vertical="center" wrapText="1"/>
      <protection locked="0"/>
    </xf>
    <xf numFmtId="0" fontId="10" fillId="5" borderId="8" xfId="0" applyFont="1" applyFill="1" applyBorder="1" applyAlignment="1" applyProtection="1">
      <alignment horizontal="left" vertical="center" wrapText="1"/>
      <protection locked="0"/>
    </xf>
    <xf numFmtId="0" fontId="10" fillId="9" borderId="13"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vertical="top" wrapText="1"/>
      <protection locked="0"/>
    </xf>
    <xf numFmtId="0" fontId="10" fillId="9" borderId="2" xfId="0" applyFont="1" applyFill="1" applyBorder="1" applyAlignment="1" applyProtection="1">
      <alignment horizontal="center" vertical="center" wrapText="1"/>
      <protection locked="0"/>
    </xf>
    <xf numFmtId="0" fontId="12" fillId="5" borderId="1" xfId="0" applyFont="1" applyFill="1" applyBorder="1" applyAlignment="1" applyProtection="1">
      <alignment vertical="center" wrapText="1"/>
      <protection locked="0"/>
    </xf>
    <xf numFmtId="0" fontId="0" fillId="11" borderId="0" xfId="0" applyFill="1" applyAlignment="1" applyProtection="1">
      <alignment vertical="center" wrapText="1"/>
      <protection locked="0"/>
    </xf>
    <xf numFmtId="0" fontId="7" fillId="11" borderId="0" xfId="0" applyFont="1" applyFill="1" applyProtection="1">
      <alignment vertical="center"/>
      <protection locked="0"/>
    </xf>
    <xf numFmtId="0" fontId="7" fillId="11" borderId="0" xfId="0" applyFont="1" applyFill="1" applyAlignment="1" applyProtection="1">
      <alignment vertical="center" wrapText="1"/>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protection locked="0"/>
    </xf>
    <xf numFmtId="0" fontId="3" fillId="7" borderId="12" xfId="0" applyFont="1" applyFill="1" applyBorder="1" applyAlignment="1" applyProtection="1">
      <alignment horizontal="left" vertical="top" wrapText="1"/>
      <protection locked="0"/>
    </xf>
    <xf numFmtId="0" fontId="17" fillId="5" borderId="11"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top" wrapText="1"/>
      <protection locked="0"/>
    </xf>
    <xf numFmtId="0" fontId="17"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center" wrapText="1"/>
      <protection locked="0"/>
    </xf>
    <xf numFmtId="0" fontId="3" fillId="7" borderId="7" xfId="0" applyFont="1" applyFill="1" applyBorder="1" applyAlignment="1" applyProtection="1">
      <alignment horizontal="left" vertical="top" wrapText="1"/>
      <protection locked="0"/>
    </xf>
    <xf numFmtId="0" fontId="17" fillId="5" borderId="8"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10" borderId="1"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2" fillId="11" borderId="0" xfId="0" applyFont="1" applyFill="1" applyProtection="1">
      <alignment vertical="center"/>
    </xf>
    <xf numFmtId="0" fontId="9" fillId="11" borderId="0" xfId="0" applyFont="1" applyFill="1" applyAlignment="1" applyProtection="1">
      <alignment vertical="center"/>
    </xf>
    <xf numFmtId="0" fontId="2" fillId="11" borderId="0" xfId="0" applyFont="1" applyFill="1" applyAlignment="1" applyProtection="1">
      <alignment vertical="center"/>
    </xf>
    <xf numFmtId="0" fontId="9" fillId="11" borderId="0" xfId="0" applyFont="1" applyFill="1" applyProtection="1">
      <alignment vertical="center"/>
    </xf>
    <xf numFmtId="0" fontId="9" fillId="11" borderId="0" xfId="0" applyFont="1" applyFill="1" applyBorder="1" applyProtection="1">
      <alignment vertical="center"/>
    </xf>
    <xf numFmtId="0" fontId="3" fillId="11" borderId="0" xfId="0" applyFont="1" applyFill="1" applyBorder="1" applyAlignment="1" applyProtection="1">
      <alignment horizontal="left" vertical="top"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0" fontId="10" fillId="8" borderId="8" xfId="0" applyFont="1" applyFill="1" applyBorder="1" applyAlignment="1" applyProtection="1">
      <alignment horizontal="left" vertical="top" wrapText="1"/>
      <protection locked="0"/>
    </xf>
    <xf numFmtId="0" fontId="10" fillId="8" borderId="7" xfId="0" applyFont="1" applyFill="1" applyBorder="1" applyAlignment="1" applyProtection="1">
      <alignment horizontal="left" vertical="top" wrapText="1"/>
      <protection locked="0"/>
    </xf>
    <xf numFmtId="0" fontId="10" fillId="8" borderId="2" xfId="0" applyFont="1" applyFill="1" applyBorder="1" applyAlignment="1" applyProtection="1">
      <alignment vertical="top" wrapText="1"/>
      <protection locked="0"/>
    </xf>
    <xf numFmtId="0" fontId="10" fillId="8" borderId="3" xfId="0" applyFont="1" applyFill="1" applyBorder="1" applyAlignment="1" applyProtection="1">
      <alignment vertical="top" wrapText="1"/>
      <protection locked="0"/>
    </xf>
    <xf numFmtId="0" fontId="10" fillId="8" borderId="4" xfId="0" applyFont="1" applyFill="1" applyBorder="1" applyAlignment="1" applyProtection="1">
      <alignment vertical="top" wrapText="1"/>
      <protection locked="0"/>
    </xf>
    <xf numFmtId="0" fontId="10" fillId="8" borderId="20" xfId="0" applyFont="1" applyFill="1" applyBorder="1" applyAlignment="1" applyProtection="1">
      <alignment horizontal="left" vertical="top" wrapText="1"/>
      <protection locked="0"/>
    </xf>
    <xf numFmtId="0" fontId="12" fillId="8" borderId="8" xfId="0" applyFont="1" applyFill="1" applyBorder="1" applyAlignment="1" applyProtection="1">
      <alignment horizontal="left" vertical="top" wrapText="1"/>
      <protection locked="0"/>
    </xf>
    <xf numFmtId="0" fontId="12" fillId="8" borderId="7" xfId="0" applyFont="1" applyFill="1" applyBorder="1" applyAlignment="1" applyProtection="1">
      <alignment horizontal="left" vertical="top" wrapText="1"/>
      <protection locked="0"/>
    </xf>
    <xf numFmtId="0" fontId="12" fillId="8" borderId="8" xfId="0" applyFont="1" applyFill="1" applyBorder="1" applyAlignment="1" applyProtection="1">
      <alignment horizontal="left" vertical="center" wrapText="1"/>
      <protection locked="0"/>
    </xf>
    <xf numFmtId="0" fontId="12" fillId="8" borderId="7" xfId="0" applyFont="1" applyFill="1" applyBorder="1" applyAlignment="1" applyProtection="1">
      <alignment horizontal="left" vertical="center" wrapText="1"/>
      <protection locked="0"/>
    </xf>
    <xf numFmtId="0" fontId="12" fillId="8" borderId="5" xfId="0" applyFont="1" applyFill="1" applyBorder="1" applyAlignment="1" applyProtection="1">
      <alignment horizontal="left" vertical="top" wrapText="1"/>
      <protection locked="0"/>
    </xf>
    <xf numFmtId="0" fontId="12" fillId="8" borderId="9" xfId="0" applyFont="1" applyFill="1" applyBorder="1" applyAlignment="1" applyProtection="1">
      <alignment horizontal="left" vertical="top" wrapText="1"/>
      <protection locked="0"/>
    </xf>
    <xf numFmtId="0" fontId="12" fillId="8" borderId="6" xfId="0" applyFont="1" applyFill="1" applyBorder="1" applyAlignment="1" applyProtection="1">
      <alignment horizontal="left" vertical="top" wrapText="1"/>
      <protection locked="0"/>
    </xf>
    <xf numFmtId="0" fontId="12" fillId="8" borderId="10" xfId="0" applyFont="1" applyFill="1" applyBorder="1" applyAlignment="1" applyProtection="1">
      <alignment horizontal="left" vertical="top" wrapText="1"/>
      <protection locked="0"/>
    </xf>
    <xf numFmtId="0" fontId="12" fillId="8" borderId="11" xfId="0" applyFont="1" applyFill="1" applyBorder="1" applyAlignment="1" applyProtection="1">
      <alignment horizontal="left" vertical="top" wrapText="1"/>
      <protection locked="0"/>
    </xf>
    <xf numFmtId="0" fontId="12" fillId="8" borderId="12" xfId="0" applyFont="1" applyFill="1" applyBorder="1" applyAlignment="1" applyProtection="1">
      <alignment horizontal="left" vertical="top" wrapText="1"/>
      <protection locked="0"/>
    </xf>
    <xf numFmtId="0" fontId="12" fillId="7" borderId="2" xfId="0" applyFont="1" applyFill="1" applyBorder="1" applyAlignment="1" applyProtection="1">
      <alignment horizontal="left" vertical="top" wrapText="1"/>
      <protection locked="0"/>
    </xf>
    <xf numFmtId="0" fontId="12" fillId="7" borderId="3" xfId="0" applyFont="1" applyFill="1" applyBorder="1" applyAlignment="1" applyProtection="1">
      <alignment horizontal="left" vertical="top" wrapText="1"/>
      <protection locked="0"/>
    </xf>
    <xf numFmtId="0" fontId="12" fillId="7" borderId="4" xfId="0" applyFont="1" applyFill="1" applyBorder="1" applyAlignment="1" applyProtection="1">
      <alignment horizontal="left" vertical="top" wrapText="1"/>
      <protection locked="0"/>
    </xf>
    <xf numFmtId="0" fontId="10" fillId="7" borderId="2" xfId="0" applyFont="1" applyFill="1" applyBorder="1" applyAlignment="1" applyProtection="1">
      <alignment horizontal="left" vertical="center" wrapText="1"/>
      <protection locked="0"/>
    </xf>
    <xf numFmtId="0" fontId="10" fillId="7" borderId="3" xfId="0" applyFont="1" applyFill="1" applyBorder="1" applyAlignment="1" applyProtection="1">
      <alignment horizontal="left" vertical="center" wrapText="1"/>
      <protection locked="0"/>
    </xf>
    <xf numFmtId="0" fontId="10" fillId="8" borderId="5" xfId="0" applyFont="1" applyFill="1" applyBorder="1" applyAlignment="1" applyProtection="1">
      <alignment horizontal="left" vertical="top" wrapText="1"/>
      <protection locked="0"/>
    </xf>
    <xf numFmtId="0" fontId="10" fillId="8" borderId="9" xfId="0" applyFont="1" applyFill="1" applyBorder="1" applyAlignment="1" applyProtection="1">
      <alignment horizontal="left" vertical="top" wrapText="1"/>
      <protection locked="0"/>
    </xf>
    <xf numFmtId="0" fontId="10" fillId="8" borderId="6" xfId="0" applyFont="1" applyFill="1" applyBorder="1" applyAlignment="1" applyProtection="1">
      <alignment horizontal="left" vertical="top" wrapText="1"/>
      <protection locked="0"/>
    </xf>
    <xf numFmtId="0" fontId="10" fillId="8" borderId="10" xfId="0" applyFont="1" applyFill="1" applyBorder="1" applyAlignment="1" applyProtection="1">
      <alignment horizontal="left" vertical="top" wrapText="1"/>
      <protection locked="0"/>
    </xf>
    <xf numFmtId="0" fontId="10" fillId="8" borderId="11" xfId="0" applyFont="1" applyFill="1" applyBorder="1" applyAlignment="1" applyProtection="1">
      <alignment horizontal="left" vertical="top" wrapText="1"/>
      <protection locked="0"/>
    </xf>
    <xf numFmtId="0" fontId="10" fillId="8" borderId="12" xfId="0" applyFont="1" applyFill="1" applyBorder="1" applyAlignment="1" applyProtection="1">
      <alignment horizontal="left" vertical="top" wrapText="1"/>
      <protection locked="0"/>
    </xf>
    <xf numFmtId="0" fontId="10" fillId="8" borderId="4" xfId="0"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7" borderId="4" xfId="0" applyFont="1" applyFill="1" applyBorder="1" applyAlignment="1" applyProtection="1">
      <alignment horizontal="left" vertical="center" wrapText="1"/>
      <protection locked="0"/>
    </xf>
    <xf numFmtId="0" fontId="12" fillId="8" borderId="20" xfId="0" applyFont="1" applyFill="1" applyBorder="1" applyAlignment="1" applyProtection="1">
      <alignment horizontal="left" vertical="top" wrapText="1"/>
      <protection locked="0"/>
    </xf>
    <xf numFmtId="0" fontId="12" fillId="8" borderId="3" xfId="0" applyFont="1" applyFill="1" applyBorder="1" applyAlignment="1" applyProtection="1">
      <alignment horizontal="left" vertical="top" wrapText="1"/>
      <protection locked="0"/>
    </xf>
    <xf numFmtId="0" fontId="12" fillId="8" borderId="4" xfId="0" applyFont="1" applyFill="1" applyBorder="1" applyAlignment="1" applyProtection="1">
      <alignment horizontal="left" vertical="top" wrapText="1"/>
      <protection locked="0"/>
    </xf>
    <xf numFmtId="0" fontId="10" fillId="7"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top" wrapText="1"/>
      <protection locked="0"/>
    </xf>
    <xf numFmtId="0" fontId="14" fillId="9" borderId="5" xfId="0" applyFont="1" applyFill="1" applyBorder="1" applyAlignment="1" applyProtection="1">
      <alignment horizontal="center" vertical="center" wrapText="1"/>
      <protection locked="0"/>
    </xf>
    <xf numFmtId="0" fontId="14" fillId="9" borderId="9" xfId="0" applyFont="1" applyFill="1" applyBorder="1" applyAlignment="1" applyProtection="1">
      <alignment horizontal="center" vertical="center" wrapText="1"/>
      <protection locked="0"/>
    </xf>
    <xf numFmtId="0" fontId="14" fillId="9" borderId="11" xfId="0" applyFont="1" applyFill="1" applyBorder="1" applyAlignment="1" applyProtection="1">
      <alignment horizontal="center" vertical="center" wrapText="1"/>
      <protection locked="0"/>
    </xf>
    <xf numFmtId="0" fontId="14" fillId="9" borderId="12" xfId="0" applyFont="1" applyFill="1" applyBorder="1" applyAlignment="1" applyProtection="1">
      <alignment horizontal="center" vertical="center" wrapText="1"/>
      <protection locked="0"/>
    </xf>
    <xf numFmtId="0" fontId="14" fillId="9" borderId="6"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14" fillId="9" borderId="16" xfId="0" applyFont="1" applyFill="1" applyBorder="1" applyAlignment="1" applyProtection="1">
      <alignment horizontal="center" vertical="center" wrapText="1"/>
      <protection locked="0"/>
    </xf>
    <xf numFmtId="0" fontId="14" fillId="9" borderId="17" xfId="0" applyFont="1" applyFill="1" applyBorder="1" applyAlignment="1" applyProtection="1">
      <alignment horizontal="center" vertical="center" wrapText="1"/>
      <protection locked="0"/>
    </xf>
    <xf numFmtId="0" fontId="14" fillId="6" borderId="7" xfId="0" applyFont="1" applyFill="1" applyBorder="1" applyAlignment="1" applyProtection="1">
      <alignment horizontal="center" vertical="center" wrapText="1"/>
      <protection locked="0"/>
    </xf>
    <xf numFmtId="0" fontId="14" fillId="6" borderId="15"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4" fillId="4" borderId="10"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2" fillId="8" borderId="18" xfId="0" applyFont="1" applyFill="1" applyBorder="1" applyAlignment="1" applyProtection="1">
      <alignment horizontal="left" vertical="top" wrapText="1"/>
      <protection locked="0"/>
    </xf>
    <xf numFmtId="0" fontId="12" fillId="8" borderId="19"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7" borderId="2" xfId="0" applyFont="1" applyFill="1" applyBorder="1" applyAlignment="1" applyProtection="1">
      <alignment horizontal="left" vertical="center" wrapText="1"/>
      <protection locked="0"/>
    </xf>
    <xf numFmtId="0" fontId="12" fillId="7" borderId="3" xfId="0" applyFont="1" applyFill="1" applyBorder="1" applyAlignment="1" applyProtection="1">
      <alignment horizontal="left" vertical="center" wrapText="1"/>
      <protection locked="0"/>
    </xf>
    <xf numFmtId="0" fontId="12" fillId="7" borderId="4"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179" fontId="13" fillId="4" borderId="8" xfId="1" applyNumberFormat="1" applyFont="1" applyFill="1" applyBorder="1" applyAlignment="1" applyProtection="1">
      <alignment horizontal="center" vertical="center" wrapText="1"/>
      <protection locked="0"/>
    </xf>
    <xf numFmtId="179" fontId="13" fillId="4" borderId="7" xfId="1" applyNumberFormat="1" applyFont="1" applyFill="1" applyBorder="1" applyAlignment="1" applyProtection="1">
      <alignment horizontal="center" vertical="center" wrapText="1"/>
      <protection locked="0"/>
    </xf>
    <xf numFmtId="178" fontId="13" fillId="4" borderId="8" xfId="1" applyNumberFormat="1" applyFont="1" applyFill="1" applyBorder="1" applyAlignment="1" applyProtection="1">
      <alignment horizontal="center" vertical="center" wrapText="1"/>
      <protection locked="0"/>
    </xf>
    <xf numFmtId="178" fontId="13" fillId="4" borderId="7" xfId="1" applyNumberFormat="1" applyFont="1" applyFill="1" applyBorder="1" applyAlignment="1" applyProtection="1">
      <alignment horizontal="center" vertical="center" wrapText="1"/>
      <protection locked="0"/>
    </xf>
    <xf numFmtId="176" fontId="12" fillId="5" borderId="8" xfId="1" applyNumberFormat="1" applyFont="1" applyFill="1" applyBorder="1" applyAlignment="1" applyProtection="1">
      <alignment horizontal="left" vertical="top" wrapText="1"/>
      <protection locked="0"/>
    </xf>
    <xf numFmtId="176" fontId="12" fillId="5" borderId="7" xfId="1" applyNumberFormat="1" applyFont="1" applyFill="1" applyBorder="1" applyAlignment="1" applyProtection="1">
      <alignment horizontal="left" vertical="top" wrapText="1"/>
      <protection locked="0"/>
    </xf>
    <xf numFmtId="181" fontId="13" fillId="4" borderId="8" xfId="1" applyNumberFormat="1" applyFont="1" applyFill="1" applyBorder="1" applyAlignment="1" applyProtection="1">
      <alignment horizontal="center" vertical="center" wrapText="1"/>
      <protection locked="0"/>
    </xf>
    <xf numFmtId="181" fontId="13" fillId="4" borderId="7" xfId="1" applyNumberFormat="1" applyFont="1" applyFill="1" applyBorder="1" applyAlignment="1" applyProtection="1">
      <alignment horizontal="center" vertical="center" wrapText="1"/>
      <protection locked="0"/>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177" fontId="12" fillId="5" borderId="8" xfId="1" applyNumberFormat="1" applyFont="1" applyFill="1" applyBorder="1" applyAlignment="1" applyProtection="1">
      <alignment horizontal="left" vertical="center" wrapText="1"/>
      <protection locked="0"/>
    </xf>
    <xf numFmtId="177" fontId="12" fillId="5" borderId="7" xfId="1" applyNumberFormat="1" applyFont="1" applyFill="1" applyBorder="1" applyAlignment="1" applyProtection="1">
      <alignment horizontal="left" vertical="center" wrapText="1"/>
      <protection locked="0"/>
    </xf>
    <xf numFmtId="0" fontId="12" fillId="8" borderId="2" xfId="0" applyFont="1" applyFill="1" applyBorder="1" applyAlignment="1" applyProtection="1">
      <alignment horizontal="left" vertical="top" wrapText="1"/>
      <protection locked="0"/>
    </xf>
    <xf numFmtId="180" fontId="13" fillId="4" borderId="8" xfId="1" applyNumberFormat="1" applyFont="1" applyFill="1" applyBorder="1" applyAlignment="1" applyProtection="1">
      <alignment horizontal="center" vertical="center" wrapText="1"/>
      <protection locked="0"/>
    </xf>
    <xf numFmtId="180" fontId="13" fillId="4" borderId="7" xfId="1" applyNumberFormat="1" applyFont="1" applyFill="1" applyBorder="1" applyAlignment="1" applyProtection="1">
      <alignment horizontal="center" vertical="center" wrapText="1"/>
      <protection locked="0"/>
    </xf>
    <xf numFmtId="0" fontId="16" fillId="7" borderId="3" xfId="0" applyFont="1" applyFill="1" applyBorder="1" applyAlignment="1" applyProtection="1">
      <alignment horizontal="left" vertical="top" wrapText="1"/>
      <protection locked="0"/>
    </xf>
    <xf numFmtId="0" fontId="16" fillId="7" borderId="4"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0" fillId="8" borderId="18" xfId="0" applyFont="1" applyFill="1" applyBorder="1" applyAlignment="1" applyProtection="1">
      <alignment horizontal="left" vertical="top" wrapText="1"/>
      <protection locked="0"/>
    </xf>
    <xf numFmtId="0" fontId="10" fillId="8" borderId="19" xfId="0" applyFont="1" applyFill="1" applyBorder="1" applyAlignment="1" applyProtection="1">
      <alignment horizontal="left" vertical="top" wrapText="1"/>
      <protection locked="0"/>
    </xf>
    <xf numFmtId="0" fontId="10" fillId="9" borderId="5" xfId="0" applyFont="1" applyFill="1" applyBorder="1" applyAlignment="1" applyProtection="1">
      <alignment horizontal="center" vertical="center" wrapText="1"/>
      <protection locked="0"/>
    </xf>
    <xf numFmtId="0" fontId="10" fillId="9" borderId="9" xfId="0" applyFont="1" applyFill="1" applyBorder="1" applyAlignment="1" applyProtection="1">
      <alignment horizontal="center" vertical="center" wrapText="1"/>
      <protection locked="0"/>
    </xf>
    <xf numFmtId="0" fontId="10" fillId="9" borderId="6" xfId="0" applyFont="1" applyFill="1" applyBorder="1" applyAlignment="1" applyProtection="1">
      <alignment horizontal="center" vertical="center" wrapText="1"/>
      <protection locked="0"/>
    </xf>
    <xf numFmtId="0" fontId="10" fillId="9" borderId="10"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15" xfId="0" applyFont="1" applyFill="1" applyBorder="1" applyAlignment="1" applyProtection="1">
      <alignment horizontal="center" vertical="center" wrapText="1"/>
      <protection locked="0"/>
    </xf>
    <xf numFmtId="0" fontId="10" fillId="9" borderId="11" xfId="0" applyFont="1" applyFill="1" applyBorder="1" applyAlignment="1" applyProtection="1">
      <alignment horizontal="center" vertical="center" wrapText="1"/>
      <protection locked="0"/>
    </xf>
    <xf numFmtId="0" fontId="10" fillId="9" borderId="12" xfId="0" applyFont="1" applyFill="1" applyBorder="1" applyAlignment="1" applyProtection="1">
      <alignment horizontal="center" vertical="center" wrapText="1"/>
      <protection locked="0"/>
    </xf>
    <xf numFmtId="0" fontId="10" fillId="9" borderId="16" xfId="0" applyFont="1" applyFill="1" applyBorder="1" applyAlignment="1" applyProtection="1">
      <alignment horizontal="center" vertical="center" wrapText="1"/>
      <protection locked="0"/>
    </xf>
    <xf numFmtId="0" fontId="10" fillId="9" borderId="17"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16" xfId="0" applyFont="1" applyFill="1" applyBorder="1" applyAlignment="1" applyProtection="1">
      <alignment horizontal="center" vertical="center" wrapText="1"/>
      <protection locked="0"/>
    </xf>
    <xf numFmtId="0" fontId="10" fillId="4" borderId="17" xfId="0" applyFont="1" applyFill="1" applyBorder="1" applyAlignment="1" applyProtection="1">
      <alignment horizontal="center" vertical="center" wrapText="1"/>
      <protection locked="0"/>
    </xf>
    <xf numFmtId="0" fontId="12" fillId="0" borderId="20" xfId="0" applyFont="1" applyFill="1" applyBorder="1" applyAlignment="1" applyProtection="1">
      <alignment horizontal="left" vertical="top" wrapText="1"/>
      <protection locked="0"/>
    </xf>
    <xf numFmtId="0" fontId="10" fillId="8" borderId="8" xfId="0" applyFont="1" applyFill="1" applyBorder="1" applyAlignment="1" applyProtection="1">
      <alignment horizontal="left" vertical="center" wrapText="1"/>
      <protection locked="0"/>
    </xf>
    <xf numFmtId="0" fontId="10" fillId="8" borderId="7"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wrapText="1"/>
      <protection locked="0"/>
    </xf>
    <xf numFmtId="0" fontId="10" fillId="0" borderId="3" xfId="0" applyFont="1" applyFill="1" applyBorder="1" applyAlignment="1" applyProtection="1">
      <alignment vertical="top" wrapText="1"/>
      <protection locked="0"/>
    </xf>
    <xf numFmtId="0" fontId="10" fillId="0" borderId="4" xfId="0" applyFont="1" applyFill="1" applyBorder="1" applyAlignment="1" applyProtection="1">
      <alignment vertical="top" wrapText="1"/>
      <protection locked="0"/>
    </xf>
    <xf numFmtId="0" fontId="10" fillId="0" borderId="1"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10" borderId="2" xfId="0" applyFont="1" applyFill="1" applyBorder="1" applyAlignment="1" applyProtection="1">
      <alignment horizontal="left" vertical="center" wrapText="1"/>
      <protection locked="0"/>
    </xf>
    <xf numFmtId="0" fontId="3" fillId="10" borderId="3" xfId="0" applyFont="1" applyFill="1" applyBorder="1" applyAlignment="1" applyProtection="1">
      <alignment horizontal="left" vertical="center" wrapText="1"/>
      <protection locked="0"/>
    </xf>
    <xf numFmtId="0" fontId="3" fillId="10" borderId="4" xfId="0" applyFont="1" applyFill="1" applyBorder="1" applyAlignment="1" applyProtection="1">
      <alignment horizontal="left" vertical="center" wrapText="1"/>
      <protection locked="0"/>
    </xf>
    <xf numFmtId="0" fontId="3" fillId="7" borderId="2"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center" vertical="center" wrapText="1"/>
      <protection locked="0"/>
    </xf>
    <xf numFmtId="0" fontId="3" fillId="7" borderId="2"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17" fillId="10" borderId="3" xfId="0" applyFont="1" applyFill="1" applyBorder="1" applyAlignment="1" applyProtection="1">
      <alignment horizontal="left" vertical="center" wrapText="1"/>
      <protection locked="0"/>
    </xf>
    <xf numFmtId="0" fontId="17" fillId="10" borderId="4" xfId="0" applyFont="1" applyFill="1" applyBorder="1" applyAlignment="1" applyProtection="1">
      <alignment horizontal="left" vertical="center" wrapText="1"/>
      <protection locked="0"/>
    </xf>
    <xf numFmtId="0" fontId="14" fillId="9" borderId="1" xfId="0" applyFont="1" applyFill="1" applyBorder="1" applyAlignment="1" applyProtection="1">
      <alignment horizontal="center" vertical="center" wrapText="1"/>
      <protection locked="0"/>
    </xf>
    <xf numFmtId="0" fontId="3" fillId="9" borderId="2" xfId="0" applyFont="1" applyFill="1" applyBorder="1" applyAlignment="1" applyProtection="1">
      <alignment horizontal="center" vertical="center" wrapText="1"/>
      <protection locked="0"/>
    </xf>
    <xf numFmtId="0" fontId="3" fillId="9" borderId="3" xfId="0" applyFont="1" applyFill="1" applyBorder="1" applyAlignment="1" applyProtection="1">
      <alignment horizontal="center" vertical="center" wrapText="1"/>
      <protection locked="0"/>
    </xf>
    <xf numFmtId="0" fontId="3" fillId="9" borderId="14"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14"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10" borderId="1"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3" fillId="7" borderId="10"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10" borderId="2" xfId="0" applyFont="1" applyFill="1" applyBorder="1" applyAlignment="1" applyProtection="1">
      <alignment vertical="center" wrapText="1"/>
      <protection locked="0"/>
    </xf>
    <xf numFmtId="0" fontId="3" fillId="10" borderId="3" xfId="0" applyFont="1" applyFill="1" applyBorder="1" applyAlignment="1" applyProtection="1">
      <alignment vertical="center" wrapText="1"/>
      <protection locked="0"/>
    </xf>
    <xf numFmtId="0" fontId="3" fillId="10" borderId="4" xfId="0" applyFont="1" applyFill="1" applyBorder="1" applyAlignment="1" applyProtection="1">
      <alignment vertical="center" wrapText="1"/>
      <protection locked="0"/>
    </xf>
    <xf numFmtId="0" fontId="20" fillId="13" borderId="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4" xfId="0" applyFont="1" applyFill="1" applyBorder="1" applyAlignment="1">
      <alignment horizontal="center" vertical="center" wrapText="1"/>
    </xf>
  </cellXfs>
  <cellStyles count="2">
    <cellStyle name="桁区切り" xfId="1" builtinId="6"/>
    <cellStyle name="標準" xfId="0" builtinId="0"/>
  </cellStyles>
  <dxfs count="5">
    <dxf>
      <font>
        <color theme="1"/>
      </font>
    </dxf>
    <dxf>
      <font>
        <color theme="1"/>
      </font>
    </dxf>
    <dxf>
      <font>
        <color theme="1"/>
      </font>
    </dxf>
    <dxf>
      <font>
        <color theme="1"/>
      </font>
    </dxf>
    <dxf>
      <font>
        <color theme="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7BD97B"/>
      <rgbColor rgb="00373791"/>
      <rgbColor rgb="00E2DF72"/>
      <rgbColor rgb="00D97BD9"/>
      <rgbColor rgb="0072E2DF"/>
      <rgbColor rgb="006F3131"/>
      <rgbColor rgb="002B612B"/>
      <rgbColor rgb="0029294F"/>
      <rgbColor rgb="00666426"/>
      <rgbColor rgb="007649A7"/>
      <rgbColor rgb="00286463"/>
      <rgbColor rgb="00C0C0C0"/>
      <rgbColor rgb="00808080"/>
      <rgbColor rgb="00BBC8D9"/>
      <rgbColor rgb="00E2B0C2"/>
      <rgbColor rgb="00F1DB9D"/>
      <rgbColor rgb="00B2E0DE"/>
      <rgbColor rgb="00C4B9D7"/>
      <rgbColor rgb="00F0A69B"/>
      <rgbColor rgb="00B2D6AC"/>
      <rgbColor rgb="00E3B0E6"/>
      <rgbColor rgb="0031446F"/>
      <rgbColor rgb="0093354B"/>
      <rgbColor rgb="006F5F31"/>
      <rgbColor rgb="00316F6C"/>
      <rgbColor rgb="0047316F"/>
      <rgbColor rgb="007F3321"/>
      <rgbColor rgb="00316F38"/>
      <rgbColor rgb="008F257D"/>
      <rgbColor rgb="0078BFDC"/>
      <rgbColor rgb="00D3F9F8"/>
      <rgbColor rgb="00C1F7C1"/>
      <rgbColor rgb="00F8F7C2"/>
      <rgbColor rgb="00B8D7F6"/>
      <rgbColor rgb="00FBD1E6"/>
      <rgbColor rgb="00DDC1F7"/>
      <rgbColor rgb="00FAE1C8"/>
      <rgbColor rgb="005D51B3"/>
      <rgbColor rgb="0042C2BF"/>
      <rgbColor rgb="00B6B33A"/>
      <rgbColor rgb="00E2B572"/>
      <rgbColor rgb="00BA8536"/>
      <rgbColor rgb="00664026"/>
      <rgbColor rgb="00634583"/>
      <rgbColor rgb="00969696"/>
      <rgbColor rgb="00405060"/>
      <rgbColor rgb="003FB14D"/>
      <rgbColor rgb="00224222"/>
      <rgbColor rgb="0031461E"/>
      <rgbColor rgb="00422D22"/>
      <rgbColor rgb="00B37BD9"/>
      <rgbColor rgb="00422D4B"/>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'RC&amp;WM_sector_chart'!$A$3:$A$12</c:f>
              <c:strCache>
                <c:ptCount val="10"/>
                <c:pt idx="0">
                  <c:v>Governance</c:v>
                </c:pt>
                <c:pt idx="1">
                  <c:v>MW Generation</c:v>
                </c:pt>
                <c:pt idx="2">
                  <c:v>MW Collection and Tranport</c:v>
                </c:pt>
                <c:pt idx="3">
                  <c:v>MW Sorting</c:v>
                </c:pt>
                <c:pt idx="4">
                  <c:v>MW Appropriate treatment and recycling</c:v>
                </c:pt>
                <c:pt idx="5">
                  <c:v>MW Landfill (Final disposal)</c:v>
                </c:pt>
                <c:pt idx="6">
                  <c:v>Hazardous waste</c:v>
                </c:pt>
                <c:pt idx="7">
                  <c:v>E-waste</c:v>
                </c:pt>
                <c:pt idx="8">
                  <c:v>Motor vehicles</c:v>
                </c:pt>
                <c:pt idx="9">
                  <c:v>Construction waste</c:v>
                </c:pt>
              </c:strCache>
            </c:strRef>
          </c:cat>
          <c:val>
            <c:numRef>
              <c:f>'RC&amp;WM_sector_chart'!$B$3:$B$12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03A-42A2-AABF-D13EA6B73C6F}"/>
            </c:ext>
          </c:extLst>
        </c:ser>
        <c:dLbls>
          <c:showLegendKey val="0"/>
          <c:showVal val="0"/>
          <c:showCatName val="0"/>
          <c:showSerName val="0"/>
          <c:showPercent val="0"/>
          <c:showBubbleSize val="0"/>
        </c:dLbls>
        <c:axId val="53316608"/>
        <c:axId val="53823744"/>
      </c:radarChart>
      <c:catAx>
        <c:axId val="53316608"/>
        <c:scaling>
          <c:orientation val="minMax"/>
        </c:scaling>
        <c:delete val="0"/>
        <c:axPos val="b"/>
        <c:majorGridlines/>
        <c:numFmt formatCode="General" sourceLinked="0"/>
        <c:majorTickMark val="out"/>
        <c:minorTickMark val="none"/>
        <c:tickLblPos val="nextTo"/>
        <c:txPr>
          <a:bodyPr/>
          <a:lstStyle/>
          <a:p>
            <a:pPr>
              <a:defRPr sz="1200"/>
            </a:pPr>
            <a:endParaRPr lang="ja-JP"/>
          </a:p>
        </c:txPr>
        <c:crossAx val="53823744"/>
        <c:crosses val="autoZero"/>
        <c:auto val="1"/>
        <c:lblAlgn val="ctr"/>
        <c:lblOffset val="100"/>
        <c:noMultiLvlLbl val="0"/>
      </c:catAx>
      <c:valAx>
        <c:axId val="53823744"/>
        <c:scaling>
          <c:orientation val="minMax"/>
          <c:max val="3"/>
          <c:min val="0"/>
        </c:scaling>
        <c:delete val="0"/>
        <c:axPos val="l"/>
        <c:majorGridlines/>
        <c:numFmt formatCode="General" sourceLinked="1"/>
        <c:majorTickMark val="cross"/>
        <c:minorTickMark val="none"/>
        <c:tickLblPos val="nextTo"/>
        <c:crossAx val="53316608"/>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Sub_sector_chart!$A$3:$A$10</c:f>
              <c:strCache>
                <c:ptCount val="8"/>
                <c:pt idx="0">
                  <c:v>Energy: Energy Recovery</c:v>
                </c:pt>
                <c:pt idx="1">
                  <c:v>Energy: Energy saving</c:v>
                </c:pt>
                <c:pt idx="2">
                  <c:v>Water: Regulation and monitoring</c:v>
                </c:pt>
                <c:pt idx="3">
                  <c:v>Water: Countermeasures against waste source</c:v>
                </c:pt>
                <c:pt idx="4">
                  <c:v>Air: Regulation and monitoring</c:v>
                </c:pt>
                <c:pt idx="5">
                  <c:v>Air: Countermeasures against waste source</c:v>
                </c:pt>
                <c:pt idx="6">
                  <c:v>Soil: Regulation and monitoring</c:v>
                </c:pt>
                <c:pt idx="7">
                  <c:v>Soil: Countermeasures against soil contamination</c:v>
                </c:pt>
              </c:strCache>
            </c:strRef>
          </c:cat>
          <c:val>
            <c:numRef>
              <c:f>Sub_sector_chart!$B$3:$B$10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89E-4B7C-864E-94270F01A6FD}"/>
            </c:ext>
          </c:extLst>
        </c:ser>
        <c:dLbls>
          <c:showLegendKey val="0"/>
          <c:showVal val="0"/>
          <c:showCatName val="0"/>
          <c:showSerName val="0"/>
          <c:showPercent val="0"/>
          <c:showBubbleSize val="0"/>
        </c:dLbls>
        <c:axId val="147870848"/>
        <c:axId val="147874944"/>
      </c:radarChart>
      <c:catAx>
        <c:axId val="147870848"/>
        <c:scaling>
          <c:orientation val="minMax"/>
        </c:scaling>
        <c:delete val="0"/>
        <c:axPos val="b"/>
        <c:majorGridlines/>
        <c:numFmt formatCode="General" sourceLinked="0"/>
        <c:majorTickMark val="out"/>
        <c:minorTickMark val="none"/>
        <c:tickLblPos val="nextTo"/>
        <c:txPr>
          <a:bodyPr/>
          <a:lstStyle/>
          <a:p>
            <a:pPr>
              <a:defRPr sz="1200"/>
            </a:pPr>
            <a:endParaRPr lang="ja-JP"/>
          </a:p>
        </c:txPr>
        <c:crossAx val="147874944"/>
        <c:crosses val="autoZero"/>
        <c:auto val="1"/>
        <c:lblAlgn val="ctr"/>
        <c:lblOffset val="100"/>
        <c:noMultiLvlLbl val="0"/>
      </c:catAx>
      <c:valAx>
        <c:axId val="147874944"/>
        <c:scaling>
          <c:orientation val="minMax"/>
          <c:max val="3"/>
          <c:min val="0"/>
        </c:scaling>
        <c:delete val="0"/>
        <c:axPos val="l"/>
        <c:majorGridlines/>
        <c:numFmt formatCode="General" sourceLinked="1"/>
        <c:majorTickMark val="cross"/>
        <c:minorTickMark val="none"/>
        <c:tickLblPos val="nextTo"/>
        <c:crossAx val="147870848"/>
        <c:crosses val="autoZero"/>
        <c:crossBetween val="between"/>
        <c:majorUnit val="1"/>
      </c:valAx>
    </c:plotArea>
    <c:plotVisOnly val="1"/>
    <c:dispBlanksAs val="gap"/>
    <c:showDLblsOverMax val="0"/>
  </c:chart>
  <c:spPr>
    <a:ln>
      <a:noFill/>
    </a:ln>
  </c:spPr>
  <c:printSettings>
    <c:headerFooter/>
    <c:pageMargins b="0.75" l="0.7" r="0.7" t="0.75" header="0.3" footer="0.3"/>
    <c:pageSetup orientation="portrait"/>
  </c:printSettings>
</c:chartSpace>
</file>

<file path=xl/ctrlProps/ctrlProp1.xml><?xml version="1.0" encoding="utf-8"?>
<formControlPr xmlns="http://schemas.microsoft.com/office/spreadsheetml/2009/9/main" objectType="Radio" firstButton="1" fmlaLink="$AB$6"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CheckBox" fmlaLink="$AB$94" lockText="1"/>
</file>

<file path=xl/ctrlProps/ctrlProp101.xml><?xml version="1.0" encoding="utf-8"?>
<formControlPr xmlns="http://schemas.microsoft.com/office/spreadsheetml/2009/9/main" objectType="CheckBox" fmlaLink="$AB$19" lockText="1"/>
</file>

<file path=xl/ctrlProps/ctrlProp102.xml><?xml version="1.0" encoding="utf-8"?>
<formControlPr xmlns="http://schemas.microsoft.com/office/spreadsheetml/2009/9/main" objectType="CheckBox" fmlaLink="$AB$20" lockText="1"/>
</file>

<file path=xl/ctrlProps/ctrlProp103.xml><?xml version="1.0" encoding="utf-8"?>
<formControlPr xmlns="http://schemas.microsoft.com/office/spreadsheetml/2009/9/main" objectType="CheckBox" fmlaLink="$AB$21" lockText="1"/>
</file>

<file path=xl/ctrlProps/ctrlProp104.xml><?xml version="1.0" encoding="utf-8"?>
<formControlPr xmlns="http://schemas.microsoft.com/office/spreadsheetml/2009/9/main" objectType="CheckBox" fmlaLink="$AB$63" lockText="1"/>
</file>

<file path=xl/ctrlProps/ctrlProp105.xml><?xml version="1.0" encoding="utf-8"?>
<formControlPr xmlns="http://schemas.microsoft.com/office/spreadsheetml/2009/9/main" objectType="CheckBox" fmlaLink="$AB$69" lockText="1"/>
</file>

<file path=xl/ctrlProps/ctrlProp106.xml><?xml version="1.0" encoding="utf-8"?>
<formControlPr xmlns="http://schemas.microsoft.com/office/spreadsheetml/2009/9/main" objectType="CheckBox" fmlaLink="$AB$43" lockText="1"/>
</file>

<file path=xl/ctrlProps/ctrlProp107.xml><?xml version="1.0" encoding="utf-8"?>
<formControlPr xmlns="http://schemas.microsoft.com/office/spreadsheetml/2009/9/main" objectType="CheckBox" fmlaLink="$AA$6" lockText="1"/>
</file>

<file path=xl/ctrlProps/ctrlProp108.xml><?xml version="1.0" encoding="utf-8"?>
<formControlPr xmlns="http://schemas.microsoft.com/office/spreadsheetml/2009/9/main" objectType="CheckBox" fmlaLink="$AA$9" lockText="1"/>
</file>

<file path=xl/ctrlProps/ctrlProp109.xml><?xml version="1.0" encoding="utf-8"?>
<formControlPr xmlns="http://schemas.microsoft.com/office/spreadsheetml/2009/9/main" objectType="CheckBox" fmlaLink="$AA$18"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CheckBox" fmlaLink="$AA$19" lockText="1"/>
</file>

<file path=xl/ctrlProps/ctrlProp111.xml><?xml version="1.0" encoding="utf-8"?>
<formControlPr xmlns="http://schemas.microsoft.com/office/spreadsheetml/2009/9/main" objectType="CheckBox" fmlaLink="$AA$20" lockText="1"/>
</file>

<file path=xl/ctrlProps/ctrlProp112.xml><?xml version="1.0" encoding="utf-8"?>
<formControlPr xmlns="http://schemas.microsoft.com/office/spreadsheetml/2009/9/main" objectType="CheckBox" fmlaLink="$AA$21" lockText="1"/>
</file>

<file path=xl/ctrlProps/ctrlProp113.xml><?xml version="1.0" encoding="utf-8"?>
<formControlPr xmlns="http://schemas.microsoft.com/office/spreadsheetml/2009/9/main" objectType="Radio" firstButton="1" fmlaLink="$AA$22"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A$24"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A$28"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AA$35"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AA$37" lockText="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AA$41"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AA$45" lockText="1"/>
</file>

<file path=xl/ctrlProps/ctrlProp14.xml><?xml version="1.0" encoding="utf-8"?>
<formControlPr xmlns="http://schemas.microsoft.com/office/spreadsheetml/2009/9/main" objectType="Radio" firstButton="1" fmlaLink="$AB$35"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AA$49"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AA$51"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CheckBox" fmlaLink="$AA$7" lockText="1"/>
</file>

<file path=xl/ctrlProps/ctrlProp152.xml><?xml version="1.0" encoding="utf-8"?>
<formControlPr xmlns="http://schemas.microsoft.com/office/spreadsheetml/2009/9/main" objectType="CheckBox" fmlaLink="$AA$8" lockText="1"/>
</file>

<file path=xl/ctrlProps/ctrlProp153.xml><?xml version="1.0" encoding="utf-8"?>
<formControlPr xmlns="http://schemas.microsoft.com/office/spreadsheetml/2009/9/main" objectType="CheckBox" fmlaLink="$AA$10" lockText="1"/>
</file>

<file path=xl/ctrlProps/ctrlProp154.xml><?xml version="1.0" encoding="utf-8"?>
<formControlPr xmlns="http://schemas.microsoft.com/office/spreadsheetml/2009/9/main" objectType="CheckBox" fmlaLink="$AA$11" lockText="1"/>
</file>

<file path=xl/ctrlProps/ctrlProp155.xml><?xml version="1.0" encoding="utf-8"?>
<formControlPr xmlns="http://schemas.microsoft.com/office/spreadsheetml/2009/9/main" objectType="CheckBox" fmlaLink="$AA$56" lockText="1"/>
</file>

<file path=xl/ctrlProps/ctrlProp156.xml><?xml version="1.0" encoding="utf-8"?>
<formControlPr xmlns="http://schemas.microsoft.com/office/spreadsheetml/2009/9/main" objectType="CheckBox" fmlaLink="$AA$57" lockText="1"/>
</file>

<file path=xl/ctrlProps/ctrlProp157.xml><?xml version="1.0" encoding="utf-8"?>
<formControlPr xmlns="http://schemas.microsoft.com/office/spreadsheetml/2009/9/main" objectType="CheckBox" fmlaLink="$AA$12" lockText="1"/>
</file>

<file path=xl/ctrlProps/ctrlProp158.xml><?xml version="1.0" encoding="utf-8"?>
<formControlPr xmlns="http://schemas.microsoft.com/office/spreadsheetml/2009/9/main" objectType="CheckBox" fmlaLink="$AA$15" lockText="1"/>
</file>

<file path=xl/ctrlProps/ctrlProp159.xml><?xml version="1.0" encoding="utf-8"?>
<formControlPr xmlns="http://schemas.microsoft.com/office/spreadsheetml/2009/9/main" objectType="CheckBox" fmlaLink="$AA$13"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CheckBox" fmlaLink="$AA$14" lockText="1"/>
</file>

<file path=xl/ctrlProps/ctrlProp161.xml><?xml version="1.0" encoding="utf-8"?>
<formControlPr xmlns="http://schemas.microsoft.com/office/spreadsheetml/2009/9/main" objectType="CheckBox" fmlaLink="$AA$16" lockText="1"/>
</file>

<file path=xl/ctrlProps/ctrlProp162.xml><?xml version="1.0" encoding="utf-8"?>
<formControlPr xmlns="http://schemas.microsoft.com/office/spreadsheetml/2009/9/main" objectType="CheckBox" fmlaLink="$AA$17"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AA$55"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B$39"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B$47"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AB$53"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AB$59" lockText="1"/>
</file>

<file path=xl/ctrlProps/ctrlProp35.xml><?xml version="1.0" encoding="utf-8"?>
<formControlPr xmlns="http://schemas.microsoft.com/office/spreadsheetml/2009/9/main" objectType="CheckBox" fmlaLink="$AB$60" lockText="1"/>
</file>

<file path=xl/ctrlProps/ctrlProp36.xml><?xml version="1.0" encoding="utf-8"?>
<formControlPr xmlns="http://schemas.microsoft.com/office/spreadsheetml/2009/9/main" objectType="CheckBox" fmlaLink="$AB$61" lockText="1"/>
</file>

<file path=xl/ctrlProps/ctrlProp37.xml><?xml version="1.0" encoding="utf-8"?>
<formControlPr xmlns="http://schemas.microsoft.com/office/spreadsheetml/2009/9/main" objectType="Radio" firstButton="1" fmlaLink="$AB$64"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AB$74" lockText="1"/>
</file>

<file path=xl/ctrlProps/ctrlProp42.xml><?xml version="1.0" encoding="utf-8"?>
<formControlPr xmlns="http://schemas.microsoft.com/office/spreadsheetml/2009/9/main" objectType="CheckBox" fmlaLink="$AB$75" lockText="1"/>
</file>

<file path=xl/ctrlProps/ctrlProp43.xml><?xml version="1.0" encoding="utf-8"?>
<formControlPr xmlns="http://schemas.microsoft.com/office/spreadsheetml/2009/9/main" objectType="CheckBox" fmlaLink="$AB$85" lockText="1"/>
</file>

<file path=xl/ctrlProps/ctrlProp44.xml><?xml version="1.0" encoding="utf-8"?>
<formControlPr xmlns="http://schemas.microsoft.com/office/spreadsheetml/2009/9/main" objectType="CheckBox" fmlaLink="$AB$86" lockText="1"/>
</file>

<file path=xl/ctrlProps/ctrlProp45.xml><?xml version="1.0" encoding="utf-8"?>
<formControlPr xmlns="http://schemas.microsoft.com/office/spreadsheetml/2009/9/main" objectType="CheckBox" fmlaLink="$AB$87" lockText="1"/>
</file>

<file path=xl/ctrlProps/ctrlProp46.xml><?xml version="1.0" encoding="utf-8"?>
<formControlPr xmlns="http://schemas.microsoft.com/office/spreadsheetml/2009/9/main" objectType="CheckBox" fmlaLink="$AB$88" lockText="1"/>
</file>

<file path=xl/ctrlProps/ctrlProp47.xml><?xml version="1.0" encoding="utf-8"?>
<formControlPr xmlns="http://schemas.microsoft.com/office/spreadsheetml/2009/9/main" objectType="CheckBox" fmlaLink="$AB$96" lockText="1"/>
</file>

<file path=xl/ctrlProps/ctrlProp48.xml><?xml version="1.0" encoding="utf-8"?>
<formControlPr xmlns="http://schemas.microsoft.com/office/spreadsheetml/2009/9/main" objectType="CheckBox" fmlaLink="$AB$97" lockText="1"/>
</file>

<file path=xl/ctrlProps/ctrlProp49.xml><?xml version="1.0" encoding="utf-8"?>
<formControlPr xmlns="http://schemas.microsoft.com/office/spreadsheetml/2009/9/main" objectType="CheckBox" fmlaLink="$AB$98" lockText="1"/>
</file>

<file path=xl/ctrlProps/ctrlProp5.xml><?xml version="1.0" encoding="utf-8"?>
<formControlPr xmlns="http://schemas.microsoft.com/office/spreadsheetml/2009/9/main" objectType="Radio" firstButton="1" fmlaLink="$AB$25" lockText="1"/>
</file>

<file path=xl/ctrlProps/ctrlProp50.xml><?xml version="1.0" encoding="utf-8"?>
<formControlPr xmlns="http://schemas.microsoft.com/office/spreadsheetml/2009/9/main" objectType="CheckBox" fmlaLink="$AB$99" lockText="1"/>
</file>

<file path=xl/ctrlProps/ctrlProp51.xml><?xml version="1.0" encoding="utf-8"?>
<formControlPr xmlns="http://schemas.microsoft.com/office/spreadsheetml/2009/9/main" objectType="CheckBox" fmlaLink="$AB$106" lockText="1"/>
</file>

<file path=xl/ctrlProps/ctrlProp52.xml><?xml version="1.0" encoding="utf-8"?>
<formControlPr xmlns="http://schemas.microsoft.com/office/spreadsheetml/2009/9/main" objectType="CheckBox" fmlaLink="$AB$107" lockText="1"/>
</file>

<file path=xl/ctrlProps/ctrlProp53.xml><?xml version="1.0" encoding="utf-8"?>
<formControlPr xmlns="http://schemas.microsoft.com/office/spreadsheetml/2009/9/main" objectType="CheckBox" fmlaLink="$AB$108" lockText="1"/>
</file>

<file path=xl/ctrlProps/ctrlProp54.xml><?xml version="1.0" encoding="utf-8"?>
<formControlPr xmlns="http://schemas.microsoft.com/office/spreadsheetml/2009/9/main" objectType="CheckBox" fmlaLink="$AB$109" lockText="1"/>
</file>

<file path=xl/ctrlProps/ctrlProp55.xml><?xml version="1.0" encoding="utf-8"?>
<formControlPr xmlns="http://schemas.microsoft.com/office/spreadsheetml/2009/9/main" objectType="CheckBox" fmlaLink="$AB$110" lockText="1"/>
</file>

<file path=xl/ctrlProps/ctrlProp56.xml><?xml version="1.0" encoding="utf-8"?>
<formControlPr xmlns="http://schemas.microsoft.com/office/spreadsheetml/2009/9/main" objectType="Radio" firstButton="1" fmlaLink="$AB$7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firstButton="1" fmlaLink="$AB$79"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AB$89"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AB$103"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B$9"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B$14"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B$16"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fmlaLink="$AB$82" lockText="1"/>
</file>

<file path=xl/ctrlProps/ctrlProp83.xml><?xml version="1.0" encoding="utf-8"?>
<formControlPr xmlns="http://schemas.microsoft.com/office/spreadsheetml/2009/9/main" objectType="CheckBox" fmlaLink="$AB$83" lockText="1"/>
</file>

<file path=xl/ctrlProps/ctrlProp84.xml><?xml version="1.0" encoding="utf-8"?>
<formControlPr xmlns="http://schemas.microsoft.com/office/spreadsheetml/2009/9/main" objectType="CheckBox" fmlaLink="$AB$84" lockText="1"/>
</file>

<file path=xl/ctrlProps/ctrlProp85.xml><?xml version="1.0" encoding="utf-8"?>
<formControlPr xmlns="http://schemas.microsoft.com/office/spreadsheetml/2009/9/main" objectType="CheckBox" fmlaLink="$AB$33" lockText="1"/>
</file>

<file path=xl/ctrlProps/ctrlProp86.xml><?xml version="1.0" encoding="utf-8"?>
<formControlPr xmlns="http://schemas.microsoft.com/office/spreadsheetml/2009/9/main" objectType="CheckBox" fmlaLink="$AB$34" lockText="1"/>
</file>

<file path=xl/ctrlProps/ctrlProp87.xml><?xml version="1.0" encoding="utf-8"?>
<formControlPr xmlns="http://schemas.microsoft.com/office/spreadsheetml/2009/9/main" objectType="CheckBox" fmlaLink="$AB$51" lockText="1"/>
</file>

<file path=xl/ctrlProps/ctrlProp88.xml><?xml version="1.0" encoding="utf-8"?>
<formControlPr xmlns="http://schemas.microsoft.com/office/spreadsheetml/2009/9/main" objectType="CheckBox" fmlaLink="$AB$57" lockText="1"/>
</file>

<file path=xl/ctrlProps/ctrlProp89.xml><?xml version="1.0" encoding="utf-8"?>
<formControlPr xmlns="http://schemas.microsoft.com/office/spreadsheetml/2009/9/main" objectType="CheckBox" fmlaLink="$AB$58" lockText="1"/>
</file>

<file path=xl/ctrlProps/ctrlProp9.xml><?xml version="1.0" encoding="utf-8"?>
<formControlPr xmlns="http://schemas.microsoft.com/office/spreadsheetml/2009/9/main" objectType="Radio" firstButton="1" fmlaLink="$AB$29" lockText="1"/>
</file>

<file path=xl/ctrlProps/ctrlProp90.xml><?xml version="1.0" encoding="utf-8"?>
<formControlPr xmlns="http://schemas.microsoft.com/office/spreadsheetml/2009/9/main" objectType="CheckBox" fmlaLink="$AB$62" lockText="1"/>
</file>

<file path=xl/ctrlProps/ctrlProp91.xml><?xml version="1.0" encoding="utf-8"?>
<formControlPr xmlns="http://schemas.microsoft.com/office/spreadsheetml/2009/9/main" objectType="CheckBox" fmlaLink="$AB$70" lockText="1"/>
</file>

<file path=xl/ctrlProps/ctrlProp92.xml><?xml version="1.0" encoding="utf-8"?>
<formControlPr xmlns="http://schemas.microsoft.com/office/spreadsheetml/2009/9/main" objectType="CheckBox" fmlaLink="$AB$52" lockText="1"/>
</file>

<file path=xl/ctrlProps/ctrlProp93.xml><?xml version="1.0" encoding="utf-8"?>
<formControlPr xmlns="http://schemas.microsoft.com/office/spreadsheetml/2009/9/main" objectType="Radio" firstButton="1" fmlaLink="$AB$11"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fmlaLink="$AB$95" lockText="1"/>
</file>

<file path=xl/ctrlProps/ctrlProp98.xml><?xml version="1.0" encoding="utf-8"?>
<formControlPr xmlns="http://schemas.microsoft.com/office/spreadsheetml/2009/9/main" objectType="CheckBox" fmlaLink="$AB$92" lockText="1"/>
</file>

<file path=xl/ctrlProps/ctrlProp99.xml><?xml version="1.0" encoding="utf-8"?>
<formControlPr xmlns="http://schemas.microsoft.com/office/spreadsheetml/2009/9/main" objectType="CheckBox" fmlaLink="$AB$93" lockText="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5</xdr:row>
          <xdr:rowOff>50800</xdr:rowOff>
        </xdr:from>
        <xdr:to>
          <xdr:col>6</xdr:col>
          <xdr:colOff>342900</xdr:colOff>
          <xdr:row>8</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16167" y="950383"/>
              <a:ext cx="342900" cy="889000"/>
              <a:chOff x="7207232" y="867829"/>
              <a:chExt cx="342901" cy="889000"/>
            </a:xfrm>
          </xdr:grpSpPr>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7264400" y="874183"/>
                <a:ext cx="257176"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7264400" y="1181099"/>
                <a:ext cx="257176"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7264400" y="1498600"/>
                <a:ext cx="257176"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7207232" y="867829"/>
                <a:ext cx="342901" cy="8890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11906</xdr:colOff>
          <xdr:row>24</xdr:row>
          <xdr:rowOff>11907</xdr:rowOff>
        </xdr:from>
        <xdr:to>
          <xdr:col>7</xdr:col>
          <xdr:colOff>11907</xdr:colOff>
          <xdr:row>27</xdr:row>
          <xdr:rowOff>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0828073" y="7854157"/>
              <a:ext cx="349251" cy="1575593"/>
              <a:chOff x="10811013" y="7548557"/>
              <a:chExt cx="357188" cy="1559720"/>
            </a:xfrm>
          </xdr:grpSpPr>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10862771" y="7741436"/>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2" name="Option Button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10862773" y="8257365"/>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10862773" y="8773295"/>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4" name="Group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10811013" y="7548557"/>
                <a:ext cx="357188" cy="155972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2116</xdr:colOff>
          <xdr:row>28</xdr:row>
          <xdr:rowOff>10583</xdr:rowOff>
        </xdr:from>
        <xdr:to>
          <xdr:col>7</xdr:col>
          <xdr:colOff>4233</xdr:colOff>
          <xdr:row>32</xdr:row>
          <xdr:rowOff>10583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0818283" y="9969500"/>
              <a:ext cx="351367" cy="1227666"/>
              <a:chOff x="7196307" y="4317999"/>
              <a:chExt cx="353481" cy="931333"/>
            </a:xfrm>
          </xdr:grpSpPr>
          <xdr:sp macro="" textlink="">
            <xdr:nvSpPr>
              <xdr:cNvPr id="24585" name="Option Button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7249585" y="4339166"/>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7249585" y="4571647"/>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7249585" y="4804127"/>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8" name="Option Button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7249585" y="5036608"/>
                <a:ext cx="2571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9" name="Group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7196307" y="4317999"/>
                <a:ext cx="353481" cy="93133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88</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104775</xdr:rowOff>
        </xdr:from>
        <xdr:to>
          <xdr:col>6</xdr:col>
          <xdr:colOff>333375</xdr:colOff>
          <xdr:row>32</xdr:row>
          <xdr:rowOff>276225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152400</xdr:rowOff>
        </xdr:from>
        <xdr:to>
          <xdr:col>6</xdr:col>
          <xdr:colOff>333375</xdr:colOff>
          <xdr:row>33</xdr:row>
          <xdr:rowOff>333375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28091</xdr:rowOff>
        </xdr:from>
        <xdr:to>
          <xdr:col>6</xdr:col>
          <xdr:colOff>342900</xdr:colOff>
          <xdr:row>38</xdr:row>
          <xdr:rowOff>10570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0816167" y="11923758"/>
              <a:ext cx="342900" cy="1040812"/>
              <a:chOff x="7196648" y="5978589"/>
              <a:chExt cx="342901" cy="879407"/>
            </a:xfrm>
          </xdr:grpSpPr>
          <xdr:sp macro="" textlink="">
            <xdr:nvSpPr>
              <xdr:cNvPr id="24592" name="Option Button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7249585" y="5978589"/>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3" name="Option Button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7249585" y="6206912"/>
                <a:ext cx="257176"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4" name="Option Button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7249585" y="6425704"/>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5" name="Option Button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7249585" y="6654023"/>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6" name="Group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7196648" y="5981242"/>
                <a:ext cx="342901" cy="87675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21167</xdr:rowOff>
        </xdr:from>
        <xdr:to>
          <xdr:col>7</xdr:col>
          <xdr:colOff>4234</xdr:colOff>
          <xdr:row>41</xdr:row>
          <xdr:rowOff>217450</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0816167" y="12975167"/>
              <a:ext cx="353484" cy="990033"/>
              <a:chOff x="7196580" y="7903311"/>
              <a:chExt cx="353483" cy="1137683"/>
            </a:xfrm>
          </xdr:grpSpPr>
          <xdr:sp macro="" textlink="">
            <xdr:nvSpPr>
              <xdr:cNvPr id="24597" name="Option Button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7249574" y="7955559"/>
                <a:ext cx="252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8" name="Option Button 2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7249574" y="8254702"/>
                <a:ext cx="252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9" name="Option Button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7249574" y="8553847"/>
                <a:ext cx="252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0" name="Option Button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7249574" y="8860996"/>
                <a:ext cx="252000" cy="1799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1" name="Group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7196580" y="7903311"/>
                <a:ext cx="353483" cy="1134897"/>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xdr:row>
          <xdr:rowOff>9525</xdr:rowOff>
        </xdr:from>
        <xdr:to>
          <xdr:col>7</xdr:col>
          <xdr:colOff>0</xdr:colOff>
          <xdr:row>50</xdr:row>
          <xdr:rowOff>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0816167" y="15323608"/>
              <a:ext cx="349250" cy="1048809"/>
              <a:chOff x="7196690" y="7788235"/>
              <a:chExt cx="349247" cy="921808"/>
            </a:xfrm>
          </xdr:grpSpPr>
          <xdr:sp macro="" textlink="">
            <xdr:nvSpPr>
              <xdr:cNvPr id="24602" name="Option Button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7252172" y="7806266"/>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3" name="Option Button 2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7252172" y="8039100"/>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4" name="Option Button 2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7252172" y="8278563"/>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5" name="Option Button 29"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7252172" y="8509420"/>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6" name="Group Box 30"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7196690" y="7788235"/>
                <a:ext cx="349247" cy="9218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66675</xdr:rowOff>
        </xdr:from>
        <xdr:to>
          <xdr:col>6</xdr:col>
          <xdr:colOff>333375</xdr:colOff>
          <xdr:row>50</xdr:row>
          <xdr:rowOff>238125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10583</xdr:colOff>
          <xdr:row>52</xdr:row>
          <xdr:rowOff>0</xdr:rowOff>
        </xdr:from>
        <xdr:to>
          <xdr:col>7</xdr:col>
          <xdr:colOff>10583</xdr:colOff>
          <xdr:row>56</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0826750" y="16901583"/>
              <a:ext cx="349250" cy="1058334"/>
              <a:chOff x="7207474" y="12890677"/>
              <a:chExt cx="349249" cy="973667"/>
            </a:xfrm>
          </xdr:grpSpPr>
          <xdr:sp macro="" textlink="">
            <xdr:nvSpPr>
              <xdr:cNvPr id="24608" name="Option Button 3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7260263" y="12925790"/>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9" name="Option Button 33" hidden="1">
                <a:extLst>
                  <a:ext uri="{63B3BB69-23CF-44E3-9099-C40C66FF867C}">
                    <a14:compatExt spid="_x0000_s24609"/>
                  </a:ext>
                  <a:ext uri="{FF2B5EF4-FFF2-40B4-BE49-F238E27FC236}">
                    <a16:creationId xmlns:a16="http://schemas.microsoft.com/office/drawing/2014/main" id="{00000000-0008-0000-0000-000021600000}"/>
                  </a:ext>
                </a:extLst>
              </xdr:cNvPr>
              <xdr:cNvSpPr/>
            </xdr:nvSpPr>
            <xdr:spPr bwMode="auto">
              <a:xfrm>
                <a:off x="7260255" y="1316380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0" name="Option Button 34" hidden="1">
                <a:extLst>
                  <a:ext uri="{63B3BB69-23CF-44E3-9099-C40C66FF867C}">
                    <a14:compatExt spid="_x0000_s24610"/>
                  </a:ext>
                  <a:ext uri="{FF2B5EF4-FFF2-40B4-BE49-F238E27FC236}">
                    <a16:creationId xmlns:a16="http://schemas.microsoft.com/office/drawing/2014/main" id="{00000000-0008-0000-0000-000022600000}"/>
                  </a:ext>
                </a:extLst>
              </xdr:cNvPr>
              <xdr:cNvSpPr/>
            </xdr:nvSpPr>
            <xdr:spPr bwMode="auto">
              <a:xfrm>
                <a:off x="7260255" y="1340181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1" name="Option Button 35" hidden="1">
                <a:extLst>
                  <a:ext uri="{63B3BB69-23CF-44E3-9099-C40C66FF867C}">
                    <a14:compatExt spid="_x0000_s24611"/>
                  </a:ext>
                  <a:ext uri="{FF2B5EF4-FFF2-40B4-BE49-F238E27FC236}">
                    <a16:creationId xmlns:a16="http://schemas.microsoft.com/office/drawing/2014/main" id="{00000000-0008-0000-0000-000023600000}"/>
                  </a:ext>
                </a:extLst>
              </xdr:cNvPr>
              <xdr:cNvSpPr/>
            </xdr:nvSpPr>
            <xdr:spPr bwMode="auto">
              <a:xfrm>
                <a:off x="7260255" y="13668548"/>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2" name="Group Box 36" hidden="1">
                <a:extLst>
                  <a:ext uri="{63B3BB69-23CF-44E3-9099-C40C66FF867C}">
                    <a14:compatExt spid="_x0000_s24612"/>
                  </a:ext>
                  <a:ext uri="{FF2B5EF4-FFF2-40B4-BE49-F238E27FC236}">
                    <a16:creationId xmlns:a16="http://schemas.microsoft.com/office/drawing/2014/main" id="{00000000-0008-0000-0000-000024600000}"/>
                  </a:ext>
                </a:extLst>
              </xdr:cNvPr>
              <xdr:cNvSpPr/>
            </xdr:nvSpPr>
            <xdr:spPr bwMode="auto">
              <a:xfrm>
                <a:off x="7207474" y="12890677"/>
                <a:ext cx="349249" cy="973667"/>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xdr:row>
          <xdr:rowOff>19057</xdr:rowOff>
        </xdr:from>
        <xdr:to>
          <xdr:col>7</xdr:col>
          <xdr:colOff>0</xdr:colOff>
          <xdr:row>65</xdr:row>
          <xdr:rowOff>317507</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0816167" y="20974057"/>
              <a:ext cx="349250" cy="954617"/>
              <a:chOff x="7196257" y="12147492"/>
              <a:chExt cx="349249" cy="695835"/>
            </a:xfrm>
          </xdr:grpSpPr>
          <xdr:sp macro="" textlink="">
            <xdr:nvSpPr>
              <xdr:cNvPr id="24619" name="Option Button 4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7249583" y="12156017"/>
                <a:ext cx="257174"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20" name="Option Button 4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7249583" y="12393084"/>
                <a:ext cx="257174"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21" name="Option Button 45"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7249583" y="12630151"/>
                <a:ext cx="257174" cy="186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22" name="Group Box 4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7196257" y="12147492"/>
                <a:ext cx="349249" cy="69583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141</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104775</xdr:rowOff>
        </xdr:from>
        <xdr:to>
          <xdr:col>6</xdr:col>
          <xdr:colOff>333375</xdr:colOff>
          <xdr:row>69</xdr:row>
          <xdr:rowOff>257175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73</xdr:row>
          <xdr:rowOff>82507</xdr:rowOff>
        </xdr:from>
        <xdr:to>
          <xdr:col>6</xdr:col>
          <xdr:colOff>314325</xdr:colOff>
          <xdr:row>74</xdr:row>
          <xdr:rowOff>313220</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0873317" y="24540590"/>
              <a:ext cx="257175" cy="611713"/>
              <a:chOff x="7253817" y="14576151"/>
              <a:chExt cx="257175" cy="488648"/>
            </a:xfrm>
          </xdr:grpSpPr>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7253817" y="14576151"/>
                <a:ext cx="257175" cy="178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7253817" y="14885941"/>
                <a:ext cx="257175" cy="178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57146</xdr:colOff>
          <xdr:row>85</xdr:row>
          <xdr:rowOff>30716</xdr:rowOff>
        </xdr:from>
        <xdr:to>
          <xdr:col>6</xdr:col>
          <xdr:colOff>304075</xdr:colOff>
          <xdr:row>87</xdr:row>
          <xdr:rowOff>271068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0873313" y="28626883"/>
              <a:ext cx="246929" cy="875352"/>
              <a:chOff x="7264400" y="23345751"/>
              <a:chExt cx="252000" cy="700723"/>
            </a:xfrm>
          </xdr:grpSpPr>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7264400" y="23345751"/>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7264400" y="23617931"/>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7264400" y="23866472"/>
                <a:ext cx="252000" cy="180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95</xdr:row>
          <xdr:rowOff>104775</xdr:rowOff>
        </xdr:from>
        <xdr:to>
          <xdr:col>6</xdr:col>
          <xdr:colOff>333375</xdr:colOff>
          <xdr:row>95</xdr:row>
          <xdr:rowOff>276225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96</xdr:row>
          <xdr:rowOff>104775</xdr:rowOff>
        </xdr:from>
        <xdr:to>
          <xdr:col>6</xdr:col>
          <xdr:colOff>333375</xdr:colOff>
          <xdr:row>96</xdr:row>
          <xdr:rowOff>276225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97</xdr:row>
          <xdr:rowOff>85725</xdr:rowOff>
        </xdr:from>
        <xdr:to>
          <xdr:col>6</xdr:col>
          <xdr:colOff>333375</xdr:colOff>
          <xdr:row>97</xdr:row>
          <xdr:rowOff>266700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98</xdr:row>
          <xdr:rowOff>114300</xdr:rowOff>
        </xdr:from>
        <xdr:to>
          <xdr:col>6</xdr:col>
          <xdr:colOff>333375</xdr:colOff>
          <xdr:row>98</xdr:row>
          <xdr:rowOff>295275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105</xdr:row>
          <xdr:rowOff>85725</xdr:rowOff>
        </xdr:from>
        <xdr:to>
          <xdr:col>7</xdr:col>
          <xdr:colOff>9525</xdr:colOff>
          <xdr:row>105</xdr:row>
          <xdr:rowOff>276225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106</xdr:row>
          <xdr:rowOff>66675</xdr:rowOff>
        </xdr:from>
        <xdr:to>
          <xdr:col>6</xdr:col>
          <xdr:colOff>333375</xdr:colOff>
          <xdr:row>106</xdr:row>
          <xdr:rowOff>257175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107</xdr:row>
          <xdr:rowOff>66675</xdr:rowOff>
        </xdr:from>
        <xdr:to>
          <xdr:col>6</xdr:col>
          <xdr:colOff>333375</xdr:colOff>
          <xdr:row>107</xdr:row>
          <xdr:rowOff>295275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108</xdr:row>
          <xdr:rowOff>76200</xdr:rowOff>
        </xdr:from>
        <xdr:to>
          <xdr:col>6</xdr:col>
          <xdr:colOff>333375</xdr:colOff>
          <xdr:row>108</xdr:row>
          <xdr:rowOff>304800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109</xdr:row>
          <xdr:rowOff>104775</xdr:rowOff>
        </xdr:from>
        <xdr:to>
          <xdr:col>6</xdr:col>
          <xdr:colOff>333375</xdr:colOff>
          <xdr:row>109</xdr:row>
          <xdr:rowOff>333375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1058</xdr:colOff>
          <xdr:row>70</xdr:row>
          <xdr:rowOff>4235</xdr:rowOff>
        </xdr:from>
        <xdr:to>
          <xdr:col>7</xdr:col>
          <xdr:colOff>10583</xdr:colOff>
          <xdr:row>73</xdr:row>
          <xdr:rowOff>2</xdr:rowOff>
        </xdr:to>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10817225" y="23319318"/>
              <a:ext cx="358775" cy="1138767"/>
              <a:chOff x="7195563" y="13804999"/>
              <a:chExt cx="360891" cy="703889"/>
            </a:xfrm>
          </xdr:grpSpPr>
          <xdr:sp macro="" textlink="">
            <xdr:nvSpPr>
              <xdr:cNvPr id="24646" name="Option Button 7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7249585" y="13836651"/>
                <a:ext cx="257175" cy="186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7" name="Option Button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7249585" y="14062606"/>
                <a:ext cx="257175" cy="186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8" name="Option Button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7249585" y="14308183"/>
                <a:ext cx="257175" cy="186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9" name="Group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7195563" y="13804999"/>
                <a:ext cx="360891" cy="70388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2116</xdr:colOff>
          <xdr:row>78</xdr:row>
          <xdr:rowOff>13765</xdr:rowOff>
        </xdr:from>
        <xdr:to>
          <xdr:col>7</xdr:col>
          <xdr:colOff>4232</xdr:colOff>
          <xdr:row>81</xdr:row>
          <xdr:rowOff>0</xdr:rowOff>
        </xdr:to>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10818283" y="25794765"/>
              <a:ext cx="351366" cy="1097485"/>
              <a:chOff x="7196587" y="16978650"/>
              <a:chExt cx="353483" cy="816632"/>
            </a:xfrm>
          </xdr:grpSpPr>
          <xdr:sp macro="" textlink="">
            <xdr:nvSpPr>
              <xdr:cNvPr id="24650" name="Option Button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7249585" y="17020117"/>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1" name="Option Button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7249585" y="17284700"/>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2" name="Option Button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7249585" y="17556530"/>
                <a:ext cx="25717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3" name="Group Box 77"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7196587" y="16978650"/>
                <a:ext cx="353483" cy="816632"/>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173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xdr:row>
          <xdr:rowOff>1</xdr:rowOff>
        </xdr:from>
        <xdr:to>
          <xdr:col>7</xdr:col>
          <xdr:colOff>0</xdr:colOff>
          <xdr:row>91</xdr:row>
          <xdr:rowOff>0</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10816167" y="29548668"/>
              <a:ext cx="349250" cy="1238249"/>
              <a:chOff x="7196257" y="18817030"/>
              <a:chExt cx="349249" cy="730250"/>
            </a:xfrm>
          </xdr:grpSpPr>
          <xdr:sp macro="" textlink="">
            <xdr:nvSpPr>
              <xdr:cNvPr id="24654" name="Option Button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7249583" y="18861618"/>
                <a:ext cx="2571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5" name="Option Button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7249583" y="19080163"/>
                <a:ext cx="257174"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6" name="Option Button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7249583" y="19308234"/>
                <a:ext cx="257174"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7" name="Group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7196257" y="18817030"/>
                <a:ext cx="349249" cy="7302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10582</xdr:colOff>
          <xdr:row>102</xdr:row>
          <xdr:rowOff>0</xdr:rowOff>
        </xdr:from>
        <xdr:to>
          <xdr:col>6</xdr:col>
          <xdr:colOff>342899</xdr:colOff>
          <xdr:row>105</xdr:row>
          <xdr:rowOff>10583</xdr:rowOff>
        </xdr:to>
        <xdr:grpSp>
          <xdr:nvGrpSpPr>
            <xdr:cNvPr id="100" name="グループ化 99">
              <a:extLst>
                <a:ext uri="{FF2B5EF4-FFF2-40B4-BE49-F238E27FC236}">
                  <a16:creationId xmlns:a16="http://schemas.microsoft.com/office/drawing/2014/main" id="{00000000-0008-0000-0000-000064000000}"/>
                </a:ext>
              </a:extLst>
            </xdr:cNvPr>
            <xdr:cNvGrpSpPr/>
          </xdr:nvGrpSpPr>
          <xdr:grpSpPr>
            <a:xfrm>
              <a:off x="10826749" y="33750250"/>
              <a:ext cx="332317" cy="1185333"/>
              <a:chOff x="7207269" y="20838486"/>
              <a:chExt cx="332316" cy="709083"/>
            </a:xfrm>
          </xdr:grpSpPr>
          <xdr:sp macro="" textlink="">
            <xdr:nvSpPr>
              <xdr:cNvPr id="24658" name="Option Button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7249585" y="20876683"/>
                <a:ext cx="2571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59" name="Option Button 83" hidden="1">
                <a:extLst>
                  <a:ext uri="{63B3BB69-23CF-44E3-9099-C40C66FF867C}">
                    <a14:compatExt spid="_x0000_s24659"/>
                  </a:ext>
                  <a:ext uri="{FF2B5EF4-FFF2-40B4-BE49-F238E27FC236}">
                    <a16:creationId xmlns:a16="http://schemas.microsoft.com/office/drawing/2014/main" id="{00000000-0008-0000-0000-000053600000}"/>
                  </a:ext>
                </a:extLst>
              </xdr:cNvPr>
              <xdr:cNvSpPr/>
            </xdr:nvSpPr>
            <xdr:spPr bwMode="auto">
              <a:xfrm>
                <a:off x="7249585" y="21103696"/>
                <a:ext cx="257174"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0" name="Option Button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7249585" y="21340234"/>
                <a:ext cx="257174" cy="1767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1" name="Group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7207269" y="20838486"/>
                <a:ext cx="332316" cy="70908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2963</xdr:colOff>
          <xdr:row>7</xdr:row>
          <xdr:rowOff>287655</xdr:rowOff>
        </xdr:from>
        <xdr:to>
          <xdr:col>7</xdr:col>
          <xdr:colOff>7620</xdr:colOff>
          <xdr:row>10</xdr:row>
          <xdr:rowOff>0</xdr:rowOff>
        </xdr:to>
        <xdr:grpSp>
          <xdr:nvGrpSpPr>
            <xdr:cNvPr id="105" name="グループ化 104">
              <a:extLst>
                <a:ext uri="{FF2B5EF4-FFF2-40B4-BE49-F238E27FC236}">
                  <a16:creationId xmlns:a16="http://schemas.microsoft.com/office/drawing/2014/main" id="{00000000-0008-0000-0000-000069000000}"/>
                </a:ext>
              </a:extLst>
            </xdr:cNvPr>
            <xdr:cNvGrpSpPr/>
          </xdr:nvGrpSpPr>
          <xdr:grpSpPr>
            <a:xfrm>
              <a:off x="10819130" y="1769322"/>
              <a:ext cx="353907" cy="622511"/>
              <a:chOff x="7185082" y="1618164"/>
              <a:chExt cx="360894" cy="625474"/>
            </a:xfrm>
          </xdr:grpSpPr>
          <xdr:sp macro="" textlink="">
            <xdr:nvSpPr>
              <xdr:cNvPr id="24662" name="Option Button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7250641" y="169650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3" name="Option Button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7250641" y="2003425"/>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4" name="Group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7185082" y="1618164"/>
                <a:ext cx="360894" cy="62547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6879</xdr:colOff>
          <xdr:row>13</xdr:row>
          <xdr:rowOff>0</xdr:rowOff>
        </xdr:from>
        <xdr:to>
          <xdr:col>6</xdr:col>
          <xdr:colOff>340254</xdr:colOff>
          <xdr:row>15</xdr:row>
          <xdr:rowOff>0</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10823046" y="3280833"/>
              <a:ext cx="333375" cy="762000"/>
              <a:chOff x="7206192" y="3164436"/>
              <a:chExt cx="333375" cy="613831"/>
            </a:xfrm>
          </xdr:grpSpPr>
          <xdr:sp macro="" textlink="">
            <xdr:nvSpPr>
              <xdr:cNvPr id="24669" name="Option Button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7256994" y="3231091"/>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0" name="Option Button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7256994" y="3548593"/>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1" name="Group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7206192" y="3164436"/>
                <a:ext cx="333375" cy="613831"/>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15</xdr:row>
          <xdr:rowOff>0</xdr:rowOff>
        </xdr:from>
        <xdr:to>
          <xdr:col>7</xdr:col>
          <xdr:colOff>9525</xdr:colOff>
          <xdr:row>18</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825692" y="4042833"/>
              <a:ext cx="349250" cy="857250"/>
              <a:chOff x="7216735" y="3778265"/>
              <a:chExt cx="349247" cy="920750"/>
            </a:xfrm>
          </xdr:grpSpPr>
          <xdr:sp macro="" textlink="">
            <xdr:nvSpPr>
              <xdr:cNvPr id="24672" name="Option Button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7268631" y="3854451"/>
                <a:ext cx="251999" cy="180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3" name="Option Button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7268631" y="4156072"/>
                <a:ext cx="251999" cy="180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4" name="Option Button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7268631" y="4457698"/>
                <a:ext cx="251999" cy="180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5" name="Group Box 9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7216735" y="3778265"/>
                <a:ext cx="349247" cy="920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6</xdr:col>
          <xdr:colOff>333375</xdr:colOff>
          <xdr:row>51</xdr:row>
          <xdr:rowOff>219075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0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104775</xdr:rowOff>
        </xdr:from>
        <xdr:to>
          <xdr:col>6</xdr:col>
          <xdr:colOff>314325</xdr:colOff>
          <xdr:row>84</xdr:row>
          <xdr:rowOff>352425</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81</xdr:row>
          <xdr:rowOff>76200</xdr:rowOff>
        </xdr:from>
        <xdr:to>
          <xdr:col>6</xdr:col>
          <xdr:colOff>314325</xdr:colOff>
          <xdr:row>81</xdr:row>
          <xdr:rowOff>333375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82</xdr:row>
          <xdr:rowOff>66675</xdr:rowOff>
        </xdr:from>
        <xdr:to>
          <xdr:col>6</xdr:col>
          <xdr:colOff>314325</xdr:colOff>
          <xdr:row>82</xdr:row>
          <xdr:rowOff>314325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0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83</xdr:row>
          <xdr:rowOff>123825</xdr:rowOff>
        </xdr:from>
        <xdr:to>
          <xdr:col>6</xdr:col>
          <xdr:colOff>314325</xdr:colOff>
          <xdr:row>83</xdr:row>
          <xdr:rowOff>371475</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0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10583</xdr:colOff>
          <xdr:row>10</xdr:row>
          <xdr:rowOff>19050</xdr:rowOff>
        </xdr:from>
        <xdr:to>
          <xdr:col>7</xdr:col>
          <xdr:colOff>10583</xdr:colOff>
          <xdr:row>12</xdr:row>
          <xdr:rowOff>295275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0826750" y="2410883"/>
              <a:ext cx="349250" cy="847725"/>
              <a:chOff x="7217770" y="2389725"/>
              <a:chExt cx="349247" cy="890056"/>
            </a:xfrm>
          </xdr:grpSpPr>
          <xdr:sp macro="" textlink="">
            <xdr:nvSpPr>
              <xdr:cNvPr id="24680" name="Option Button 104" hidden="1">
                <a:extLst>
                  <a:ext uri="{63B3BB69-23CF-44E3-9099-C40C66FF867C}">
                    <a14:compatExt spid="_x0000_s24680"/>
                  </a:ext>
                  <a:ext uri="{FF2B5EF4-FFF2-40B4-BE49-F238E27FC236}">
                    <a16:creationId xmlns:a16="http://schemas.microsoft.com/office/drawing/2014/main" id="{00000000-0008-0000-0000-000068600000}"/>
                  </a:ext>
                </a:extLst>
              </xdr:cNvPr>
              <xdr:cNvSpPr/>
            </xdr:nvSpPr>
            <xdr:spPr bwMode="auto">
              <a:xfrm>
                <a:off x="7266458" y="2432049"/>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1" name="Option Button 105" hidden="1">
                <a:extLst>
                  <a:ext uri="{63B3BB69-23CF-44E3-9099-C40C66FF867C}">
                    <a14:compatExt spid="_x0000_s24681"/>
                  </a:ext>
                  <a:ext uri="{FF2B5EF4-FFF2-40B4-BE49-F238E27FC236}">
                    <a16:creationId xmlns:a16="http://schemas.microsoft.com/office/drawing/2014/main" id="{00000000-0008-0000-0000-000069600000}"/>
                  </a:ext>
                </a:extLst>
              </xdr:cNvPr>
              <xdr:cNvSpPr/>
            </xdr:nvSpPr>
            <xdr:spPr bwMode="auto">
              <a:xfrm>
                <a:off x="7266458" y="2749553"/>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2" name="Option Button 106" hidden="1">
                <a:extLst>
                  <a:ext uri="{63B3BB69-23CF-44E3-9099-C40C66FF867C}">
                    <a14:compatExt spid="_x0000_s24682"/>
                  </a:ext>
                  <a:ext uri="{FF2B5EF4-FFF2-40B4-BE49-F238E27FC236}">
                    <a16:creationId xmlns:a16="http://schemas.microsoft.com/office/drawing/2014/main" id="{00000000-0008-0000-0000-00006A600000}"/>
                  </a:ext>
                </a:extLst>
              </xdr:cNvPr>
              <xdr:cNvSpPr/>
            </xdr:nvSpPr>
            <xdr:spPr bwMode="auto">
              <a:xfrm>
                <a:off x="7266458" y="3045887"/>
                <a:ext cx="251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3" name="Group Box 107" hidden="1">
                <a:extLst>
                  <a:ext uri="{63B3BB69-23CF-44E3-9099-C40C66FF867C}">
                    <a14:compatExt spid="_x0000_s24683"/>
                  </a:ext>
                  <a:ext uri="{FF2B5EF4-FFF2-40B4-BE49-F238E27FC236}">
                    <a16:creationId xmlns:a16="http://schemas.microsoft.com/office/drawing/2014/main" id="{00000000-0008-0000-0000-00006B600000}"/>
                  </a:ext>
                </a:extLst>
              </xdr:cNvPr>
              <xdr:cNvSpPr/>
            </xdr:nvSpPr>
            <xdr:spPr bwMode="auto">
              <a:xfrm>
                <a:off x="7217770" y="2389725"/>
                <a:ext cx="349247" cy="890056"/>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107</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94</xdr:row>
          <xdr:rowOff>114300</xdr:rowOff>
        </xdr:from>
        <xdr:to>
          <xdr:col>6</xdr:col>
          <xdr:colOff>333375</xdr:colOff>
          <xdr:row>94</xdr:row>
          <xdr:rowOff>295275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0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114300</xdr:rowOff>
        </xdr:from>
        <xdr:to>
          <xdr:col>6</xdr:col>
          <xdr:colOff>333375</xdr:colOff>
          <xdr:row>91</xdr:row>
          <xdr:rowOff>295275</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0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104775</xdr:rowOff>
        </xdr:from>
        <xdr:to>
          <xdr:col>6</xdr:col>
          <xdr:colOff>333375</xdr:colOff>
          <xdr:row>92</xdr:row>
          <xdr:rowOff>295275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0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93</xdr:row>
          <xdr:rowOff>114300</xdr:rowOff>
        </xdr:from>
        <xdr:to>
          <xdr:col>6</xdr:col>
          <xdr:colOff>333375</xdr:colOff>
          <xdr:row>93</xdr:row>
          <xdr:rowOff>295275</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0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61912</xdr:colOff>
          <xdr:row>18</xdr:row>
          <xdr:rowOff>152400</xdr:rowOff>
        </xdr:from>
        <xdr:to>
          <xdr:col>6</xdr:col>
          <xdr:colOff>313912</xdr:colOff>
          <xdr:row>20</xdr:row>
          <xdr:rowOff>284775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878079" y="5052483"/>
              <a:ext cx="252000" cy="1000209"/>
              <a:chOff x="10806112" y="4705350"/>
              <a:chExt cx="252000" cy="999147"/>
            </a:xfrm>
          </xdr:grpSpPr>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000-000070600000}"/>
                  </a:ext>
                </a:extLst>
              </xdr:cNvPr>
              <xdr:cNvSpPr/>
            </xdr:nvSpPr>
            <xdr:spPr bwMode="auto">
              <a:xfrm>
                <a:off x="10806112" y="4705350"/>
                <a:ext cx="252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000-000071600000}"/>
                  </a:ext>
                </a:extLst>
              </xdr:cNvPr>
              <xdr:cNvSpPr/>
            </xdr:nvSpPr>
            <xdr:spPr bwMode="auto">
              <a:xfrm>
                <a:off x="10806112" y="5143500"/>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000-000072600000}"/>
                  </a:ext>
                </a:extLst>
              </xdr:cNvPr>
              <xdr:cNvSpPr/>
            </xdr:nvSpPr>
            <xdr:spPr bwMode="auto">
              <a:xfrm>
                <a:off x="10806112" y="552449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76199</xdr:colOff>
          <xdr:row>56</xdr:row>
          <xdr:rowOff>180975</xdr:rowOff>
        </xdr:from>
        <xdr:to>
          <xdr:col>6</xdr:col>
          <xdr:colOff>328199</xdr:colOff>
          <xdr:row>62</xdr:row>
          <xdr:rowOff>280013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892366" y="18140892"/>
              <a:ext cx="252000" cy="2755454"/>
              <a:chOff x="10875168" y="17778419"/>
              <a:chExt cx="252000" cy="2766038"/>
            </a:xfrm>
          </xdr:grpSpPr>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000-000025600000}"/>
                  </a:ext>
                </a:extLst>
              </xdr:cNvPr>
              <xdr:cNvSpPr/>
            </xdr:nvSpPr>
            <xdr:spPr bwMode="auto">
              <a:xfrm>
                <a:off x="10875168" y="17778419"/>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000-000026600000}"/>
                  </a:ext>
                </a:extLst>
              </xdr:cNvPr>
              <xdr:cNvSpPr/>
            </xdr:nvSpPr>
            <xdr:spPr bwMode="auto">
              <a:xfrm>
                <a:off x="10875168" y="18247519"/>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000-000027600000}"/>
                  </a:ext>
                </a:extLst>
              </xdr:cNvPr>
              <xdr:cNvSpPr/>
            </xdr:nvSpPr>
            <xdr:spPr bwMode="auto">
              <a:xfrm>
                <a:off x="10875168" y="1867376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10875168" y="19145249"/>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10875168" y="19583399"/>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10875168" y="1998583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10875168" y="2036445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114300</xdr:rowOff>
        </xdr:from>
        <xdr:to>
          <xdr:col>6</xdr:col>
          <xdr:colOff>333375</xdr:colOff>
          <xdr:row>68</xdr:row>
          <xdr:rowOff>295275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295275</xdr:rowOff>
        </xdr:from>
        <xdr:to>
          <xdr:col>6</xdr:col>
          <xdr:colOff>304800</xdr:colOff>
          <xdr:row>42</xdr:row>
          <xdr:rowOff>466725</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539115</xdr:colOff>
      <xdr:row>2</xdr:row>
      <xdr:rowOff>19050</xdr:rowOff>
    </xdr:from>
    <xdr:to>
      <xdr:col>12</xdr:col>
      <xdr:colOff>285750</xdr:colOff>
      <xdr:row>22</xdr:row>
      <xdr:rowOff>135255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17</xdr:row>
          <xdr:rowOff>257175</xdr:rowOff>
        </xdr:from>
        <xdr:to>
          <xdr:col>4</xdr:col>
          <xdr:colOff>371475</xdr:colOff>
          <xdr:row>17</xdr:row>
          <xdr:rowOff>447675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2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18</xdr:row>
          <xdr:rowOff>104775</xdr:rowOff>
        </xdr:from>
        <xdr:to>
          <xdr:col>4</xdr:col>
          <xdr:colOff>342900</xdr:colOff>
          <xdr:row>20</xdr:row>
          <xdr:rowOff>285750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9145058" y="6973358"/>
              <a:ext cx="257175" cy="942975"/>
              <a:chOff x="9153525" y="6591300"/>
              <a:chExt cx="257175" cy="942975"/>
            </a:xfrm>
          </xdr:grpSpPr>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200-000035300000}"/>
                  </a:ext>
                </a:extLst>
              </xdr:cNvPr>
              <xdr:cNvSpPr/>
            </xdr:nvSpPr>
            <xdr:spPr bwMode="auto">
              <a:xfrm>
                <a:off x="9153525" y="659130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200-000036300000}"/>
                  </a:ext>
                </a:extLst>
              </xdr:cNvPr>
              <xdr:cNvSpPr/>
            </xdr:nvSpPr>
            <xdr:spPr bwMode="auto">
              <a:xfrm>
                <a:off x="9153525" y="6943725"/>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9153525" y="7353300"/>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11642</xdr:colOff>
          <xdr:row>21</xdr:row>
          <xdr:rowOff>9525</xdr:rowOff>
        </xdr:from>
        <xdr:to>
          <xdr:col>4</xdr:col>
          <xdr:colOff>421217</xdr:colOff>
          <xdr:row>23</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9070975" y="8021108"/>
              <a:ext cx="409575" cy="826559"/>
              <a:chOff x="7261157" y="6782874"/>
              <a:chExt cx="409575" cy="540809"/>
            </a:xfrm>
          </xdr:grpSpPr>
          <xdr:sp macro="" textlink="">
            <xdr:nvSpPr>
              <xdr:cNvPr id="12344" name="Option Button 56" hidden="1">
                <a:extLst>
                  <a:ext uri="{63B3BB69-23CF-44E3-9099-C40C66FF867C}">
                    <a14:compatExt spid="_x0000_s12344"/>
                  </a:ext>
                  <a:ext uri="{FF2B5EF4-FFF2-40B4-BE49-F238E27FC236}">
                    <a16:creationId xmlns:a16="http://schemas.microsoft.com/office/drawing/2014/main" id="{00000000-0008-0000-0200-000038300000}"/>
                  </a:ext>
                </a:extLst>
              </xdr:cNvPr>
              <xdr:cNvSpPr/>
            </xdr:nvSpPr>
            <xdr:spPr bwMode="auto">
              <a:xfrm>
                <a:off x="7340076" y="6806568"/>
                <a:ext cx="252000" cy="223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5" name="Option Button 57" hidden="1">
                <a:extLst>
                  <a:ext uri="{63B3BB69-23CF-44E3-9099-C40C66FF867C}">
                    <a14:compatExt spid="_x0000_s12345"/>
                  </a:ext>
                  <a:ext uri="{FF2B5EF4-FFF2-40B4-BE49-F238E27FC236}">
                    <a16:creationId xmlns:a16="http://schemas.microsoft.com/office/drawing/2014/main" id="{00000000-0008-0000-0200-000039300000}"/>
                  </a:ext>
                </a:extLst>
              </xdr:cNvPr>
              <xdr:cNvSpPr/>
            </xdr:nvSpPr>
            <xdr:spPr bwMode="auto">
              <a:xfrm>
                <a:off x="7340076" y="7082894"/>
                <a:ext cx="252000" cy="223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6" name="Group Box 58" hidden="1">
                <a:extLst>
                  <a:ext uri="{63B3BB69-23CF-44E3-9099-C40C66FF867C}">
                    <a14:compatExt spid="_x0000_s12346"/>
                  </a:ext>
                  <a:ext uri="{FF2B5EF4-FFF2-40B4-BE49-F238E27FC236}">
                    <a16:creationId xmlns:a16="http://schemas.microsoft.com/office/drawing/2014/main" id="{00000000-0008-0000-0200-00003A300000}"/>
                  </a:ext>
                </a:extLst>
              </xdr:cNvPr>
              <xdr:cNvSpPr/>
            </xdr:nvSpPr>
            <xdr:spPr bwMode="auto">
              <a:xfrm>
                <a:off x="7261157" y="6782874"/>
                <a:ext cx="409575" cy="54080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16934</xdr:colOff>
          <xdr:row>22</xdr:row>
          <xdr:rowOff>209550</xdr:rowOff>
        </xdr:from>
        <xdr:to>
          <xdr:col>4</xdr:col>
          <xdr:colOff>415925</xdr:colOff>
          <xdr:row>27</xdr:row>
          <xdr:rowOff>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9076267" y="8644467"/>
              <a:ext cx="398991" cy="1473200"/>
              <a:chOff x="7266445" y="3903145"/>
              <a:chExt cx="398993" cy="901700"/>
            </a:xfrm>
          </xdr:grpSpPr>
          <xdr:sp macro="" textlink="">
            <xdr:nvSpPr>
              <xdr:cNvPr id="12347" name="Option Button 59" hidden="1">
                <a:extLst>
                  <a:ext uri="{63B3BB69-23CF-44E3-9099-C40C66FF867C}">
                    <a14:compatExt spid="_x0000_s12347"/>
                  </a:ext>
                  <a:ext uri="{FF2B5EF4-FFF2-40B4-BE49-F238E27FC236}">
                    <a16:creationId xmlns:a16="http://schemas.microsoft.com/office/drawing/2014/main" id="{00000000-0008-0000-0200-00003B300000}"/>
                  </a:ext>
                </a:extLst>
              </xdr:cNvPr>
              <xdr:cNvSpPr/>
            </xdr:nvSpPr>
            <xdr:spPr bwMode="auto">
              <a:xfrm>
                <a:off x="7340013" y="397783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8" name="Option Button 60" hidden="1">
                <a:extLst>
                  <a:ext uri="{63B3BB69-23CF-44E3-9099-C40C66FF867C}">
                    <a14:compatExt spid="_x0000_s12348"/>
                  </a:ext>
                  <a:ext uri="{FF2B5EF4-FFF2-40B4-BE49-F238E27FC236}">
                    <a16:creationId xmlns:a16="http://schemas.microsoft.com/office/drawing/2014/main" id="{00000000-0008-0000-0200-00003C300000}"/>
                  </a:ext>
                </a:extLst>
              </xdr:cNvPr>
              <xdr:cNvSpPr/>
            </xdr:nvSpPr>
            <xdr:spPr bwMode="auto">
              <a:xfrm>
                <a:off x="7340013" y="4192255"/>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9" name="Option Button 61" hidden="1">
                <a:extLst>
                  <a:ext uri="{63B3BB69-23CF-44E3-9099-C40C66FF867C}">
                    <a14:compatExt spid="_x0000_s12349"/>
                  </a:ext>
                  <a:ext uri="{FF2B5EF4-FFF2-40B4-BE49-F238E27FC236}">
                    <a16:creationId xmlns:a16="http://schemas.microsoft.com/office/drawing/2014/main" id="{00000000-0008-0000-0200-00003D300000}"/>
                  </a:ext>
                </a:extLst>
              </xdr:cNvPr>
              <xdr:cNvSpPr/>
            </xdr:nvSpPr>
            <xdr:spPr bwMode="auto">
              <a:xfrm>
                <a:off x="7340013" y="440392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0" name="Option Button 62" hidden="1">
                <a:extLst>
                  <a:ext uri="{63B3BB69-23CF-44E3-9099-C40C66FF867C}">
                    <a14:compatExt spid="_x0000_s12350"/>
                  </a:ext>
                  <a:ext uri="{FF2B5EF4-FFF2-40B4-BE49-F238E27FC236}">
                    <a16:creationId xmlns:a16="http://schemas.microsoft.com/office/drawing/2014/main" id="{00000000-0008-0000-0200-00003E300000}"/>
                  </a:ext>
                </a:extLst>
              </xdr:cNvPr>
              <xdr:cNvSpPr/>
            </xdr:nvSpPr>
            <xdr:spPr bwMode="auto">
              <a:xfrm>
                <a:off x="7340013" y="4610518"/>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1" name="Group Box 63" hidden="1">
                <a:extLst>
                  <a:ext uri="{63B3BB69-23CF-44E3-9099-C40C66FF867C}">
                    <a14:compatExt spid="_x0000_s12351"/>
                  </a:ext>
                  <a:ext uri="{FF2B5EF4-FFF2-40B4-BE49-F238E27FC236}">
                    <a16:creationId xmlns:a16="http://schemas.microsoft.com/office/drawing/2014/main" id="{00000000-0008-0000-0200-00003F300000}"/>
                  </a:ext>
                </a:extLst>
              </xdr:cNvPr>
              <xdr:cNvSpPr/>
            </xdr:nvSpPr>
            <xdr:spPr bwMode="auto">
              <a:xfrm>
                <a:off x="7266445" y="3903145"/>
                <a:ext cx="398993" cy="9017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27</xdr:row>
          <xdr:rowOff>9525</xdr:rowOff>
        </xdr:from>
        <xdr:to>
          <xdr:col>5</xdr:col>
          <xdr:colOff>0</xdr:colOff>
          <xdr:row>31</xdr:row>
          <xdr:rowOff>0</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9068858" y="10127192"/>
              <a:ext cx="413809" cy="1091141"/>
              <a:chOff x="7259060" y="4814407"/>
              <a:chExt cx="413806" cy="889000"/>
            </a:xfrm>
          </xdr:grpSpPr>
          <xdr:sp macro="" textlink="">
            <xdr:nvSpPr>
              <xdr:cNvPr id="12352" name="Option Button 64" hidden="1">
                <a:extLst>
                  <a:ext uri="{63B3BB69-23CF-44E3-9099-C40C66FF867C}">
                    <a14:compatExt spid="_x0000_s12352"/>
                  </a:ext>
                  <a:ext uri="{FF2B5EF4-FFF2-40B4-BE49-F238E27FC236}">
                    <a16:creationId xmlns:a16="http://schemas.microsoft.com/office/drawing/2014/main" id="{00000000-0008-0000-0200-000040300000}"/>
                  </a:ext>
                </a:extLst>
              </xdr:cNvPr>
              <xdr:cNvSpPr/>
            </xdr:nvSpPr>
            <xdr:spPr bwMode="auto">
              <a:xfrm>
                <a:off x="7340011" y="4835524"/>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3" name="Option Button 65" hidden="1">
                <a:extLst>
                  <a:ext uri="{63B3BB69-23CF-44E3-9099-C40C66FF867C}">
                    <a14:compatExt spid="_x0000_s12353"/>
                  </a:ext>
                  <a:ext uri="{FF2B5EF4-FFF2-40B4-BE49-F238E27FC236}">
                    <a16:creationId xmlns:a16="http://schemas.microsoft.com/office/drawing/2014/main" id="{00000000-0008-0000-0200-000041300000}"/>
                  </a:ext>
                </a:extLst>
              </xdr:cNvPr>
              <xdr:cNvSpPr/>
            </xdr:nvSpPr>
            <xdr:spPr bwMode="auto">
              <a:xfrm>
                <a:off x="7340011" y="5057774"/>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4" name="Option Button 66" hidden="1">
                <a:extLst>
                  <a:ext uri="{63B3BB69-23CF-44E3-9099-C40C66FF867C}">
                    <a14:compatExt spid="_x0000_s12354"/>
                  </a:ext>
                  <a:ext uri="{FF2B5EF4-FFF2-40B4-BE49-F238E27FC236}">
                    <a16:creationId xmlns:a16="http://schemas.microsoft.com/office/drawing/2014/main" id="{00000000-0008-0000-0200-000042300000}"/>
                  </a:ext>
                </a:extLst>
              </xdr:cNvPr>
              <xdr:cNvSpPr/>
            </xdr:nvSpPr>
            <xdr:spPr bwMode="auto">
              <a:xfrm>
                <a:off x="7340011" y="5284726"/>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5" name="Option Button 67" hidden="1">
                <a:extLst>
                  <a:ext uri="{63B3BB69-23CF-44E3-9099-C40C66FF867C}">
                    <a14:compatExt spid="_x0000_s12355"/>
                  </a:ext>
                  <a:ext uri="{FF2B5EF4-FFF2-40B4-BE49-F238E27FC236}">
                    <a16:creationId xmlns:a16="http://schemas.microsoft.com/office/drawing/2014/main" id="{00000000-0008-0000-0200-000043300000}"/>
                  </a:ext>
                </a:extLst>
              </xdr:cNvPr>
              <xdr:cNvSpPr/>
            </xdr:nvSpPr>
            <xdr:spPr bwMode="auto">
              <a:xfrm>
                <a:off x="7340011" y="5506976"/>
                <a:ext cx="252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6" name="Group Box 68" hidden="1">
                <a:extLst>
                  <a:ext uri="{63B3BB69-23CF-44E3-9099-C40C66FF867C}">
                    <a14:compatExt spid="_x0000_s12356"/>
                  </a:ext>
                  <a:ext uri="{FF2B5EF4-FFF2-40B4-BE49-F238E27FC236}">
                    <a16:creationId xmlns:a16="http://schemas.microsoft.com/office/drawing/2014/main" id="{00000000-0008-0000-0200-000044300000}"/>
                  </a:ext>
                </a:extLst>
              </xdr:cNvPr>
              <xdr:cNvSpPr/>
            </xdr:nvSpPr>
            <xdr:spPr bwMode="auto">
              <a:xfrm>
                <a:off x="7259060" y="4814407"/>
                <a:ext cx="413806" cy="8890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xdr:colOff>
          <xdr:row>34</xdr:row>
          <xdr:rowOff>9533</xdr:rowOff>
        </xdr:from>
        <xdr:to>
          <xdr:col>5</xdr:col>
          <xdr:colOff>4762</xdr:colOff>
          <xdr:row>36</xdr:row>
          <xdr:rowOff>10590</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9064095" y="11831116"/>
              <a:ext cx="423334" cy="699557"/>
              <a:chOff x="7254539" y="6338393"/>
              <a:chExt cx="423331" cy="572555"/>
            </a:xfrm>
          </xdr:grpSpPr>
          <xdr:sp macro="" textlink="">
            <xdr:nvSpPr>
              <xdr:cNvPr id="12357" name="Option Button 69" hidden="1">
                <a:extLst>
                  <a:ext uri="{63B3BB69-23CF-44E3-9099-C40C66FF867C}">
                    <a14:compatExt spid="_x0000_s12357"/>
                  </a:ext>
                  <a:ext uri="{FF2B5EF4-FFF2-40B4-BE49-F238E27FC236}">
                    <a16:creationId xmlns:a16="http://schemas.microsoft.com/office/drawing/2014/main" id="{00000000-0008-0000-0200-000045300000}"/>
                  </a:ext>
                </a:extLst>
              </xdr:cNvPr>
              <xdr:cNvSpPr/>
            </xdr:nvSpPr>
            <xdr:spPr bwMode="auto">
              <a:xfrm>
                <a:off x="7340013" y="6372513"/>
                <a:ext cx="252000" cy="2069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8" name="Option Button 70" hidden="1">
                <a:extLst>
                  <a:ext uri="{63B3BB69-23CF-44E3-9099-C40C66FF867C}">
                    <a14:compatExt spid="_x0000_s12358"/>
                  </a:ext>
                  <a:ext uri="{FF2B5EF4-FFF2-40B4-BE49-F238E27FC236}">
                    <a16:creationId xmlns:a16="http://schemas.microsoft.com/office/drawing/2014/main" id="{00000000-0008-0000-0200-000046300000}"/>
                  </a:ext>
                </a:extLst>
              </xdr:cNvPr>
              <xdr:cNvSpPr/>
            </xdr:nvSpPr>
            <xdr:spPr bwMode="auto">
              <a:xfrm>
                <a:off x="7340013" y="6660540"/>
                <a:ext cx="252000" cy="2069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9" name="Group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7254539" y="6338393"/>
                <a:ext cx="423331" cy="57255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xdr:colOff>
          <xdr:row>36</xdr:row>
          <xdr:rowOff>28963</xdr:rowOff>
        </xdr:from>
        <xdr:to>
          <xdr:col>5</xdr:col>
          <xdr:colOff>4762</xdr:colOff>
          <xdr:row>40</xdr:row>
          <xdr:rowOff>28963</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9064095" y="12549046"/>
              <a:ext cx="423334" cy="1227667"/>
              <a:chOff x="7254539" y="6147889"/>
              <a:chExt cx="423331" cy="889000"/>
            </a:xfrm>
          </xdr:grpSpPr>
          <xdr:sp macro="" textlink="">
            <xdr:nvSpPr>
              <xdr:cNvPr id="12360" name="Option Button 72" hidden="1">
                <a:extLst>
                  <a:ext uri="{63B3BB69-23CF-44E3-9099-C40C66FF867C}">
                    <a14:compatExt spid="_x0000_s12360"/>
                  </a:ext>
                  <a:ext uri="{FF2B5EF4-FFF2-40B4-BE49-F238E27FC236}">
                    <a16:creationId xmlns:a16="http://schemas.microsoft.com/office/drawing/2014/main" id="{00000000-0008-0000-0200-000048300000}"/>
                  </a:ext>
                </a:extLst>
              </xdr:cNvPr>
              <xdr:cNvSpPr/>
            </xdr:nvSpPr>
            <xdr:spPr bwMode="auto">
              <a:xfrm>
                <a:off x="7340013" y="615844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1" name="Option Button 73" hidden="1">
                <a:extLst>
                  <a:ext uri="{63B3BB69-23CF-44E3-9099-C40C66FF867C}">
                    <a14:compatExt spid="_x0000_s12361"/>
                  </a:ext>
                  <a:ext uri="{FF2B5EF4-FFF2-40B4-BE49-F238E27FC236}">
                    <a16:creationId xmlns:a16="http://schemas.microsoft.com/office/drawing/2014/main" id="{00000000-0008-0000-0200-000049300000}"/>
                  </a:ext>
                </a:extLst>
              </xdr:cNvPr>
              <xdr:cNvSpPr/>
            </xdr:nvSpPr>
            <xdr:spPr bwMode="auto">
              <a:xfrm>
                <a:off x="7340013" y="6384219"/>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2" name="Option Button 74" hidden="1">
                <a:extLst>
                  <a:ext uri="{63B3BB69-23CF-44E3-9099-C40C66FF867C}">
                    <a14:compatExt spid="_x0000_s12362"/>
                  </a:ext>
                  <a:ext uri="{FF2B5EF4-FFF2-40B4-BE49-F238E27FC236}">
                    <a16:creationId xmlns:a16="http://schemas.microsoft.com/office/drawing/2014/main" id="{00000000-0008-0000-0200-00004A300000}"/>
                  </a:ext>
                </a:extLst>
              </xdr:cNvPr>
              <xdr:cNvSpPr/>
            </xdr:nvSpPr>
            <xdr:spPr bwMode="auto">
              <a:xfrm>
                <a:off x="7340013" y="6613526"/>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3" name="Option Button 75" hidden="1">
                <a:extLst>
                  <a:ext uri="{63B3BB69-23CF-44E3-9099-C40C66FF867C}">
                    <a14:compatExt spid="_x0000_s12363"/>
                  </a:ext>
                  <a:ext uri="{FF2B5EF4-FFF2-40B4-BE49-F238E27FC236}">
                    <a16:creationId xmlns:a16="http://schemas.microsoft.com/office/drawing/2014/main" id="{00000000-0008-0000-0200-00004B300000}"/>
                  </a:ext>
                </a:extLst>
              </xdr:cNvPr>
              <xdr:cNvSpPr/>
            </xdr:nvSpPr>
            <xdr:spPr bwMode="auto">
              <a:xfrm>
                <a:off x="7340013" y="6825192"/>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Group Box 76" hidden="1">
                <a:extLst>
                  <a:ext uri="{63B3BB69-23CF-44E3-9099-C40C66FF867C}">
                    <a14:compatExt spid="_x0000_s12364"/>
                  </a:ext>
                  <a:ext uri="{FF2B5EF4-FFF2-40B4-BE49-F238E27FC236}">
                    <a16:creationId xmlns:a16="http://schemas.microsoft.com/office/drawing/2014/main" id="{00000000-0008-0000-0200-00004C300000}"/>
                  </a:ext>
                </a:extLst>
              </xdr:cNvPr>
              <xdr:cNvSpPr/>
            </xdr:nvSpPr>
            <xdr:spPr bwMode="auto">
              <a:xfrm>
                <a:off x="7254539" y="6147889"/>
                <a:ext cx="423331" cy="8890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40</xdr:row>
          <xdr:rowOff>10584</xdr:rowOff>
        </xdr:from>
        <xdr:to>
          <xdr:col>5</xdr:col>
          <xdr:colOff>9525</xdr:colOff>
          <xdr:row>44</xdr:row>
          <xdr:rowOff>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9059333" y="13758334"/>
              <a:ext cx="432859" cy="1090083"/>
              <a:chOff x="7249628" y="8053738"/>
              <a:chExt cx="432854" cy="1132416"/>
            </a:xfrm>
          </xdr:grpSpPr>
          <xdr:sp macro="" textlink="">
            <xdr:nvSpPr>
              <xdr:cNvPr id="12365" name="Option Button 77" hidden="1">
                <a:extLst>
                  <a:ext uri="{63B3BB69-23CF-44E3-9099-C40C66FF867C}">
                    <a14:compatExt spid="_x0000_s12365"/>
                  </a:ext>
                  <a:ext uri="{FF2B5EF4-FFF2-40B4-BE49-F238E27FC236}">
                    <a16:creationId xmlns:a16="http://schemas.microsoft.com/office/drawing/2014/main" id="{00000000-0008-0000-0200-00004D300000}"/>
                  </a:ext>
                </a:extLst>
              </xdr:cNvPr>
              <xdr:cNvSpPr/>
            </xdr:nvSpPr>
            <xdr:spPr bwMode="auto">
              <a:xfrm>
                <a:off x="7340012" y="8081850"/>
                <a:ext cx="251997" cy="243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Option Button 78" hidden="1">
                <a:extLst>
                  <a:ext uri="{63B3BB69-23CF-44E3-9099-C40C66FF867C}">
                    <a14:compatExt spid="_x0000_s12366"/>
                  </a:ext>
                  <a:ext uri="{FF2B5EF4-FFF2-40B4-BE49-F238E27FC236}">
                    <a16:creationId xmlns:a16="http://schemas.microsoft.com/office/drawing/2014/main" id="{00000000-0008-0000-0200-00004E300000}"/>
                  </a:ext>
                </a:extLst>
              </xdr:cNvPr>
              <xdr:cNvSpPr/>
            </xdr:nvSpPr>
            <xdr:spPr bwMode="auto">
              <a:xfrm>
                <a:off x="7340012" y="8347479"/>
                <a:ext cx="251997" cy="243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7" name="Option Button 79" hidden="1">
                <a:extLst>
                  <a:ext uri="{63B3BB69-23CF-44E3-9099-C40C66FF867C}">
                    <a14:compatExt spid="_x0000_s12367"/>
                  </a:ext>
                  <a:ext uri="{FF2B5EF4-FFF2-40B4-BE49-F238E27FC236}">
                    <a16:creationId xmlns:a16="http://schemas.microsoft.com/office/drawing/2014/main" id="{00000000-0008-0000-0200-00004F300000}"/>
                  </a:ext>
                </a:extLst>
              </xdr:cNvPr>
              <xdr:cNvSpPr/>
            </xdr:nvSpPr>
            <xdr:spPr bwMode="auto">
              <a:xfrm>
                <a:off x="7340012" y="8633677"/>
                <a:ext cx="251997" cy="243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Option Button 80" hidden="1">
                <a:extLst>
                  <a:ext uri="{63B3BB69-23CF-44E3-9099-C40C66FF867C}">
                    <a14:compatExt spid="_x0000_s12368"/>
                  </a:ext>
                  <a:ext uri="{FF2B5EF4-FFF2-40B4-BE49-F238E27FC236}">
                    <a16:creationId xmlns:a16="http://schemas.microsoft.com/office/drawing/2014/main" id="{00000000-0008-0000-0200-000050300000}"/>
                  </a:ext>
                </a:extLst>
              </xdr:cNvPr>
              <xdr:cNvSpPr/>
            </xdr:nvSpPr>
            <xdr:spPr bwMode="auto">
              <a:xfrm>
                <a:off x="7340012" y="8923603"/>
                <a:ext cx="251997" cy="243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Group Box 81" hidden="1">
                <a:extLst>
                  <a:ext uri="{63B3BB69-23CF-44E3-9099-C40C66FF867C}">
                    <a14:compatExt spid="_x0000_s12369"/>
                  </a:ext>
                  <a:ext uri="{FF2B5EF4-FFF2-40B4-BE49-F238E27FC236}">
                    <a16:creationId xmlns:a16="http://schemas.microsoft.com/office/drawing/2014/main" id="{00000000-0008-0000-0200-000051300000}"/>
                  </a:ext>
                </a:extLst>
              </xdr:cNvPr>
              <xdr:cNvSpPr/>
            </xdr:nvSpPr>
            <xdr:spPr bwMode="auto">
              <a:xfrm>
                <a:off x="7249628" y="8053738"/>
                <a:ext cx="432854" cy="1132416"/>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44</xdr:row>
          <xdr:rowOff>0</xdr:rowOff>
        </xdr:from>
        <xdr:to>
          <xdr:col>5</xdr:col>
          <xdr:colOff>9525</xdr:colOff>
          <xdr:row>48</xdr:row>
          <xdr:rowOff>9525</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9059333" y="14848417"/>
              <a:ext cx="432859" cy="1110191"/>
              <a:chOff x="7249628" y="7916430"/>
              <a:chExt cx="432854" cy="898525"/>
            </a:xfrm>
          </xdr:grpSpPr>
          <xdr:sp macro="" textlink="">
            <xdr:nvSpPr>
              <xdr:cNvPr id="12370" name="Option Button 82" hidden="1">
                <a:extLst>
                  <a:ext uri="{63B3BB69-23CF-44E3-9099-C40C66FF867C}">
                    <a14:compatExt spid="_x0000_s12370"/>
                  </a:ext>
                  <a:ext uri="{FF2B5EF4-FFF2-40B4-BE49-F238E27FC236}">
                    <a16:creationId xmlns:a16="http://schemas.microsoft.com/office/drawing/2014/main" id="{00000000-0008-0000-0200-000052300000}"/>
                  </a:ext>
                </a:extLst>
              </xdr:cNvPr>
              <xdr:cNvSpPr/>
            </xdr:nvSpPr>
            <xdr:spPr bwMode="auto">
              <a:xfrm>
                <a:off x="7340012" y="7947027"/>
                <a:ext cx="251997"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Option Button 83" hidden="1">
                <a:extLst>
                  <a:ext uri="{63B3BB69-23CF-44E3-9099-C40C66FF867C}">
                    <a14:compatExt spid="_x0000_s12371"/>
                  </a:ext>
                  <a:ext uri="{FF2B5EF4-FFF2-40B4-BE49-F238E27FC236}">
                    <a16:creationId xmlns:a16="http://schemas.microsoft.com/office/drawing/2014/main" id="{00000000-0008-0000-0200-000053300000}"/>
                  </a:ext>
                </a:extLst>
              </xdr:cNvPr>
              <xdr:cNvSpPr/>
            </xdr:nvSpPr>
            <xdr:spPr bwMode="auto">
              <a:xfrm>
                <a:off x="7340012" y="8158693"/>
                <a:ext cx="251997"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2" name="Option Button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7340012" y="8380943"/>
                <a:ext cx="251997"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3" name="Option Button 85" hidden="1">
                <a:extLst>
                  <a:ext uri="{63B3BB69-23CF-44E3-9099-C40C66FF867C}">
                    <a14:compatExt spid="_x0000_s12373"/>
                  </a:ext>
                  <a:ext uri="{FF2B5EF4-FFF2-40B4-BE49-F238E27FC236}">
                    <a16:creationId xmlns:a16="http://schemas.microsoft.com/office/drawing/2014/main" id="{00000000-0008-0000-0200-000055300000}"/>
                  </a:ext>
                </a:extLst>
              </xdr:cNvPr>
              <xdr:cNvSpPr/>
            </xdr:nvSpPr>
            <xdr:spPr bwMode="auto">
              <a:xfrm>
                <a:off x="7340012" y="8603193"/>
                <a:ext cx="251997"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4" name="Group Box 86" hidden="1">
                <a:extLst>
                  <a:ext uri="{63B3BB69-23CF-44E3-9099-C40C66FF867C}">
                    <a14:compatExt spid="_x0000_s12374"/>
                  </a:ext>
                  <a:ext uri="{FF2B5EF4-FFF2-40B4-BE49-F238E27FC236}">
                    <a16:creationId xmlns:a16="http://schemas.microsoft.com/office/drawing/2014/main" id="{00000000-0008-0000-0200-000056300000}"/>
                  </a:ext>
                </a:extLst>
              </xdr:cNvPr>
              <xdr:cNvSpPr/>
            </xdr:nvSpPr>
            <xdr:spPr bwMode="auto">
              <a:xfrm>
                <a:off x="7249628" y="7916430"/>
                <a:ext cx="432854" cy="8985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xdr:colOff>
          <xdr:row>48</xdr:row>
          <xdr:rowOff>9525</xdr:rowOff>
        </xdr:from>
        <xdr:to>
          <xdr:col>5</xdr:col>
          <xdr:colOff>4762</xdr:colOff>
          <xdr:row>50</xdr:row>
          <xdr:rowOff>9525</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9064095" y="15958608"/>
              <a:ext cx="423334" cy="698500"/>
              <a:chOff x="7254539" y="8814675"/>
              <a:chExt cx="423331" cy="444500"/>
            </a:xfrm>
          </xdr:grpSpPr>
          <xdr:sp macro="" textlink="">
            <xdr:nvSpPr>
              <xdr:cNvPr id="12375" name="Option Button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7340013" y="883602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7" name="Option Button 89" hidden="1">
                <a:extLst>
                  <a:ext uri="{63B3BB69-23CF-44E3-9099-C40C66FF867C}">
                    <a14:compatExt spid="_x0000_s12377"/>
                  </a:ext>
                  <a:ext uri="{FF2B5EF4-FFF2-40B4-BE49-F238E27FC236}">
                    <a16:creationId xmlns:a16="http://schemas.microsoft.com/office/drawing/2014/main" id="{00000000-0008-0000-0200-000059300000}"/>
                  </a:ext>
                </a:extLst>
              </xdr:cNvPr>
              <xdr:cNvSpPr/>
            </xdr:nvSpPr>
            <xdr:spPr bwMode="auto">
              <a:xfrm>
                <a:off x="7340013" y="9047694"/>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8" name="Group Box 90" hidden="1">
                <a:extLst>
                  <a:ext uri="{63B3BB69-23CF-44E3-9099-C40C66FF867C}">
                    <a14:compatExt spid="_x0000_s12378"/>
                  </a:ext>
                  <a:ext uri="{FF2B5EF4-FFF2-40B4-BE49-F238E27FC236}">
                    <a16:creationId xmlns:a16="http://schemas.microsoft.com/office/drawing/2014/main" id="{00000000-0008-0000-0200-00005A300000}"/>
                  </a:ext>
                </a:extLst>
              </xdr:cNvPr>
              <xdr:cNvSpPr/>
            </xdr:nvSpPr>
            <xdr:spPr bwMode="auto">
              <a:xfrm>
                <a:off x="7254539" y="8814675"/>
                <a:ext cx="423331" cy="4445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5</xdr:row>
          <xdr:rowOff>209550</xdr:rowOff>
        </xdr:from>
        <xdr:to>
          <xdr:col>4</xdr:col>
          <xdr:colOff>352425</xdr:colOff>
          <xdr:row>10</xdr:row>
          <xdr:rowOff>238125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9154583" y="1056217"/>
              <a:ext cx="257175" cy="2145241"/>
              <a:chOff x="9163050" y="1057271"/>
              <a:chExt cx="257175" cy="2152649"/>
            </a:xfrm>
          </xdr:grpSpPr>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9163050" y="1057271"/>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9163050" y="2286000"/>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200-000067300000}"/>
                  </a:ext>
                </a:extLst>
              </xdr:cNvPr>
              <xdr:cNvSpPr/>
            </xdr:nvSpPr>
            <xdr:spPr bwMode="auto">
              <a:xfrm>
                <a:off x="9163050" y="1552575"/>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200-000068300000}"/>
                  </a:ext>
                </a:extLst>
              </xdr:cNvPr>
              <xdr:cNvSpPr/>
            </xdr:nvSpPr>
            <xdr:spPr bwMode="auto">
              <a:xfrm>
                <a:off x="9163050" y="1819275"/>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200-000069300000}"/>
                  </a:ext>
                </a:extLst>
              </xdr:cNvPr>
              <xdr:cNvSpPr/>
            </xdr:nvSpPr>
            <xdr:spPr bwMode="auto">
              <a:xfrm>
                <a:off x="9163050" y="2732580"/>
                <a:ext cx="2571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200-00006A300000}"/>
                  </a:ext>
                </a:extLst>
              </xdr:cNvPr>
              <xdr:cNvSpPr/>
            </xdr:nvSpPr>
            <xdr:spPr bwMode="auto">
              <a:xfrm>
                <a:off x="9163050" y="301942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92076</xdr:colOff>
          <xdr:row>55</xdr:row>
          <xdr:rowOff>141825</xdr:rowOff>
        </xdr:from>
        <xdr:to>
          <xdr:col>4</xdr:col>
          <xdr:colOff>344076</xdr:colOff>
          <xdr:row>56</xdr:row>
          <xdr:rowOff>448824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9151409" y="18271075"/>
              <a:ext cx="252000" cy="899666"/>
              <a:chOff x="7341660" y="15225967"/>
              <a:chExt cx="252020" cy="632157"/>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200-000073300000}"/>
                  </a:ext>
                </a:extLst>
              </xdr:cNvPr>
              <xdr:cNvSpPr/>
            </xdr:nvSpPr>
            <xdr:spPr bwMode="auto">
              <a:xfrm>
                <a:off x="7341680" y="1522596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200-000074300000}"/>
                  </a:ext>
                </a:extLst>
              </xdr:cNvPr>
              <xdr:cNvSpPr/>
            </xdr:nvSpPr>
            <xdr:spPr bwMode="auto">
              <a:xfrm>
                <a:off x="7341660" y="15678124"/>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11</xdr:row>
          <xdr:rowOff>238125</xdr:rowOff>
        </xdr:from>
        <xdr:to>
          <xdr:col>4</xdr:col>
          <xdr:colOff>352425</xdr:colOff>
          <xdr:row>16</xdr:row>
          <xdr:rowOff>285750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9154583" y="3487208"/>
              <a:ext cx="257175" cy="2534709"/>
              <a:chOff x="9163050" y="3495678"/>
              <a:chExt cx="257175" cy="2533639"/>
            </a:xfrm>
          </xdr:grpSpPr>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200-000075300000}"/>
                  </a:ext>
                </a:extLst>
              </xdr:cNvPr>
              <xdr:cNvSpPr/>
            </xdr:nvSpPr>
            <xdr:spPr bwMode="auto">
              <a:xfrm>
                <a:off x="9163050" y="3495678"/>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200-000076300000}"/>
                  </a:ext>
                </a:extLst>
              </xdr:cNvPr>
              <xdr:cNvSpPr/>
            </xdr:nvSpPr>
            <xdr:spPr bwMode="auto">
              <a:xfrm>
                <a:off x="9163050" y="4981575"/>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200-000077300000}"/>
                  </a:ext>
                </a:extLst>
              </xdr:cNvPr>
              <xdr:cNvSpPr/>
            </xdr:nvSpPr>
            <xdr:spPr bwMode="auto">
              <a:xfrm>
                <a:off x="9163050" y="4048125"/>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200-000078300000}"/>
                  </a:ext>
                </a:extLst>
              </xdr:cNvPr>
              <xdr:cNvSpPr/>
            </xdr:nvSpPr>
            <xdr:spPr bwMode="auto">
              <a:xfrm>
                <a:off x="9163050" y="441960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200-000079300000}"/>
                  </a:ext>
                </a:extLst>
              </xdr:cNvPr>
              <xdr:cNvSpPr/>
            </xdr:nvSpPr>
            <xdr:spPr bwMode="auto">
              <a:xfrm>
                <a:off x="9163050" y="550545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200-00007A300000}"/>
                  </a:ext>
                </a:extLst>
              </xdr:cNvPr>
              <xdr:cNvSpPr/>
            </xdr:nvSpPr>
            <xdr:spPr bwMode="auto">
              <a:xfrm>
                <a:off x="9163050" y="5838817"/>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50</xdr:row>
          <xdr:rowOff>0</xdr:rowOff>
        </xdr:from>
        <xdr:to>
          <xdr:col>4</xdr:col>
          <xdr:colOff>409575</xdr:colOff>
          <xdr:row>53</xdr:row>
          <xdr:rowOff>276225</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059333" y="16647583"/>
              <a:ext cx="409575" cy="1133475"/>
              <a:chOff x="9069858" y="15673896"/>
              <a:chExt cx="409576" cy="1133475"/>
            </a:xfrm>
          </xdr:grpSpPr>
          <xdr:sp macro="" textlink="">
            <xdr:nvSpPr>
              <xdr:cNvPr id="12379" name="Option Button 91" hidden="1">
                <a:extLst>
                  <a:ext uri="{63B3BB69-23CF-44E3-9099-C40C66FF867C}">
                    <a14:compatExt spid="_x0000_s12379"/>
                  </a:ext>
                  <a:ext uri="{FF2B5EF4-FFF2-40B4-BE49-F238E27FC236}">
                    <a16:creationId xmlns:a16="http://schemas.microsoft.com/office/drawing/2014/main" id="{00000000-0008-0000-0200-00005B300000}"/>
                  </a:ext>
                </a:extLst>
              </xdr:cNvPr>
              <xdr:cNvSpPr/>
            </xdr:nvSpPr>
            <xdr:spPr bwMode="auto">
              <a:xfrm>
                <a:off x="9164590" y="15732051"/>
                <a:ext cx="253273" cy="179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80" name="Option Button 92" hidden="1">
                <a:extLst>
                  <a:ext uri="{63B3BB69-23CF-44E3-9099-C40C66FF867C}">
                    <a14:compatExt spid="_x0000_s12380"/>
                  </a:ext>
                  <a:ext uri="{FF2B5EF4-FFF2-40B4-BE49-F238E27FC236}">
                    <a16:creationId xmlns:a16="http://schemas.microsoft.com/office/drawing/2014/main" id="{00000000-0008-0000-0200-00005C300000}"/>
                  </a:ext>
                </a:extLst>
              </xdr:cNvPr>
              <xdr:cNvSpPr/>
            </xdr:nvSpPr>
            <xdr:spPr bwMode="auto">
              <a:xfrm>
                <a:off x="9164590" y="16008024"/>
                <a:ext cx="253273" cy="179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81" name="Option Button 93" hidden="1">
                <a:extLst>
                  <a:ext uri="{63B3BB69-23CF-44E3-9099-C40C66FF867C}">
                    <a14:compatExt spid="_x0000_s12381"/>
                  </a:ext>
                  <a:ext uri="{FF2B5EF4-FFF2-40B4-BE49-F238E27FC236}">
                    <a16:creationId xmlns:a16="http://schemas.microsoft.com/office/drawing/2014/main" id="{00000000-0008-0000-0200-00005D300000}"/>
                  </a:ext>
                </a:extLst>
              </xdr:cNvPr>
              <xdr:cNvSpPr/>
            </xdr:nvSpPr>
            <xdr:spPr bwMode="auto">
              <a:xfrm>
                <a:off x="9164590" y="16303030"/>
                <a:ext cx="253273" cy="179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82" name="Option Button 94" hidden="1">
                <a:extLst>
                  <a:ext uri="{63B3BB69-23CF-44E3-9099-C40C66FF867C}">
                    <a14:compatExt spid="_x0000_s12382"/>
                  </a:ext>
                  <a:ext uri="{FF2B5EF4-FFF2-40B4-BE49-F238E27FC236}">
                    <a16:creationId xmlns:a16="http://schemas.microsoft.com/office/drawing/2014/main" id="{00000000-0008-0000-0200-00005E300000}"/>
                  </a:ext>
                </a:extLst>
              </xdr:cNvPr>
              <xdr:cNvSpPr/>
            </xdr:nvSpPr>
            <xdr:spPr bwMode="auto">
              <a:xfrm>
                <a:off x="9164590" y="16588520"/>
                <a:ext cx="217090" cy="179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Group Box 124" hidden="1">
                <a:extLst>
                  <a:ext uri="{63B3BB69-23CF-44E3-9099-C40C66FF867C}">
                    <a14:compatExt spid="_x0000_s12412"/>
                  </a:ext>
                  <a:ext uri="{FF2B5EF4-FFF2-40B4-BE49-F238E27FC236}">
                    <a16:creationId xmlns:a16="http://schemas.microsoft.com/office/drawing/2014/main" id="{00000000-0008-0000-0200-00007C300000}"/>
                  </a:ext>
                </a:extLst>
              </xdr:cNvPr>
              <xdr:cNvSpPr/>
            </xdr:nvSpPr>
            <xdr:spPr bwMode="auto">
              <a:xfrm>
                <a:off x="9069858" y="15673896"/>
                <a:ext cx="409576" cy="11334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54</xdr:row>
          <xdr:rowOff>28575</xdr:rowOff>
        </xdr:from>
        <xdr:to>
          <xdr:col>4</xdr:col>
          <xdr:colOff>409575</xdr:colOff>
          <xdr:row>57</xdr:row>
          <xdr:rowOff>495300</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9087908" y="17819158"/>
              <a:ext cx="381000" cy="1990725"/>
              <a:chOff x="9098458" y="16845516"/>
              <a:chExt cx="381000" cy="1990723"/>
            </a:xfrm>
          </xdr:grpSpPr>
          <xdr:sp macro="" textlink="">
            <xdr:nvSpPr>
              <xdr:cNvPr id="12414" name="Option Button 126" hidden="1">
                <a:extLst>
                  <a:ext uri="{63B3BB69-23CF-44E3-9099-C40C66FF867C}">
                    <a14:compatExt spid="_x0000_s12414"/>
                  </a:ext>
                  <a:ext uri="{FF2B5EF4-FFF2-40B4-BE49-F238E27FC236}">
                    <a16:creationId xmlns:a16="http://schemas.microsoft.com/office/drawing/2014/main" id="{00000000-0008-0000-0200-00007E300000}"/>
                  </a:ext>
                </a:extLst>
              </xdr:cNvPr>
              <xdr:cNvSpPr/>
            </xdr:nvSpPr>
            <xdr:spPr bwMode="auto">
              <a:xfrm>
                <a:off x="9166226" y="16905817"/>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Option Button 127" hidden="1">
                <a:extLst>
                  <a:ext uri="{63B3BB69-23CF-44E3-9099-C40C66FF867C}">
                    <a14:compatExt spid="_x0000_s12415"/>
                  </a:ext>
                  <a:ext uri="{FF2B5EF4-FFF2-40B4-BE49-F238E27FC236}">
                    <a16:creationId xmlns:a16="http://schemas.microsoft.com/office/drawing/2014/main" id="{00000000-0008-0000-0200-00007F300000}"/>
                  </a:ext>
                </a:extLst>
              </xdr:cNvPr>
              <xdr:cNvSpPr/>
            </xdr:nvSpPr>
            <xdr:spPr bwMode="auto">
              <a:xfrm>
                <a:off x="9176809" y="18514484"/>
                <a:ext cx="252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Group Box 128" hidden="1">
                <a:extLst>
                  <a:ext uri="{63B3BB69-23CF-44E3-9099-C40C66FF867C}">
                    <a14:compatExt spid="_x0000_s12416"/>
                  </a:ext>
                  <a:ext uri="{FF2B5EF4-FFF2-40B4-BE49-F238E27FC236}">
                    <a16:creationId xmlns:a16="http://schemas.microsoft.com/office/drawing/2014/main" id="{00000000-0008-0000-0200-000080300000}"/>
                  </a:ext>
                </a:extLst>
              </xdr:cNvPr>
              <xdr:cNvSpPr/>
            </xdr:nvSpPr>
            <xdr:spPr bwMode="auto">
              <a:xfrm>
                <a:off x="9098458" y="16845516"/>
                <a:ext cx="381000" cy="199072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128</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180975</xdr:colOff>
      <xdr:row>2</xdr:row>
      <xdr:rowOff>0</xdr:rowOff>
    </xdr:from>
    <xdr:to>
      <xdr:col>14</xdr:col>
      <xdr:colOff>222885</xdr:colOff>
      <xdr:row>22</xdr:row>
      <xdr:rowOff>116205</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50" Type="http://schemas.openxmlformats.org/officeDocument/2006/relationships/ctrlProp" Target="../ctrlProps/ctrlProp153.xml"/><Relationship Id="rId55" Type="http://schemas.openxmlformats.org/officeDocument/2006/relationships/ctrlProp" Target="../ctrlProps/ctrlProp158.xml"/><Relationship Id="rId63" Type="http://schemas.openxmlformats.org/officeDocument/2006/relationships/ctrlProp" Target="../ctrlProps/ctrlProp166.xml"/><Relationship Id="rId7" Type="http://schemas.openxmlformats.org/officeDocument/2006/relationships/ctrlProp" Target="../ctrlProps/ctrlProp110.xml"/><Relationship Id="rId2" Type="http://schemas.openxmlformats.org/officeDocument/2006/relationships/drawing" Target="../drawings/drawing3.xml"/><Relationship Id="rId16" Type="http://schemas.openxmlformats.org/officeDocument/2006/relationships/ctrlProp" Target="../ctrlProps/ctrlProp119.xml"/><Relationship Id="rId20" Type="http://schemas.openxmlformats.org/officeDocument/2006/relationships/ctrlProp" Target="../ctrlProps/ctrlProp123.xml"/><Relationship Id="rId29" Type="http://schemas.openxmlformats.org/officeDocument/2006/relationships/ctrlProp" Target="../ctrlProps/ctrlProp132.xml"/><Relationship Id="rId41" Type="http://schemas.openxmlformats.org/officeDocument/2006/relationships/ctrlProp" Target="../ctrlProps/ctrlProp144.xml"/><Relationship Id="rId54" Type="http://schemas.openxmlformats.org/officeDocument/2006/relationships/ctrlProp" Target="../ctrlProps/ctrlProp157.xml"/><Relationship Id="rId62" Type="http://schemas.openxmlformats.org/officeDocument/2006/relationships/ctrlProp" Target="../ctrlProps/ctrlProp165.xml"/><Relationship Id="rId1" Type="http://schemas.openxmlformats.org/officeDocument/2006/relationships/printerSettings" Target="../printerSettings/printerSettings3.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8" Type="http://schemas.openxmlformats.org/officeDocument/2006/relationships/ctrlProp" Target="../ctrlProps/ctrlProp161.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 Id="rId57" Type="http://schemas.openxmlformats.org/officeDocument/2006/relationships/ctrlProp" Target="../ctrlProps/ctrlProp160.xml"/><Relationship Id="rId61" Type="http://schemas.openxmlformats.org/officeDocument/2006/relationships/ctrlProp" Target="../ctrlProps/ctrlProp164.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60" Type="http://schemas.openxmlformats.org/officeDocument/2006/relationships/ctrlProp" Target="../ctrlProps/ctrlProp163.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8" Type="http://schemas.openxmlformats.org/officeDocument/2006/relationships/ctrlProp" Target="../ctrlProps/ctrlProp111.xml"/><Relationship Id="rId51" Type="http://schemas.openxmlformats.org/officeDocument/2006/relationships/ctrlProp" Target="../ctrlProps/ctrlProp154.xml"/><Relationship Id="rId3" Type="http://schemas.openxmlformats.org/officeDocument/2006/relationships/vmlDrawing" Target="../drawings/vmlDrawing2.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59" Type="http://schemas.openxmlformats.org/officeDocument/2006/relationships/ctrlProp" Target="../ctrlProps/ctrlProp16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226"/>
  <sheetViews>
    <sheetView showGridLines="0" tabSelected="1" zoomScale="90" zoomScaleNormal="90" zoomScaleSheetLayoutView="70" workbookViewId="0"/>
  </sheetViews>
  <sheetFormatPr defaultColWidth="8.75" defaultRowHeight="13.5" x14ac:dyDescent="0.15"/>
  <cols>
    <col min="1" max="1" width="11.875" style="1" customWidth="1"/>
    <col min="2" max="2" width="16" style="1" customWidth="1"/>
    <col min="3" max="3" width="10.5" style="35" customWidth="1"/>
    <col min="4" max="4" width="21.375" style="35" customWidth="1"/>
    <col min="5" max="5" width="30.5" style="1" hidden="1" customWidth="1"/>
    <col min="6" max="6" width="82.125" style="36" customWidth="1"/>
    <col min="7" max="7" width="4.625" style="1" customWidth="1"/>
    <col min="8" max="8" width="82.125" style="1" customWidth="1"/>
    <col min="9" max="9" width="56.625" style="1" customWidth="1"/>
    <col min="10" max="10" width="18" style="1" customWidth="1"/>
    <col min="11" max="27" width="9" style="32" customWidth="1"/>
    <col min="28" max="28" width="9" style="9" customWidth="1"/>
    <col min="29" max="53" width="9" style="32" customWidth="1"/>
    <col min="54" max="54" width="9" style="3" customWidth="1"/>
    <col min="55" max="16384" width="8.75" style="1"/>
  </cols>
  <sheetData>
    <row r="1" spans="1:54" x14ac:dyDescent="0.15">
      <c r="A1" s="34" t="s">
        <v>280</v>
      </c>
    </row>
    <row r="3" spans="1:54" s="36" customFormat="1" ht="14.45" customHeight="1" x14ac:dyDescent="0.15">
      <c r="A3" s="180" t="s">
        <v>158</v>
      </c>
      <c r="B3" s="181"/>
      <c r="C3" s="180" t="s">
        <v>159</v>
      </c>
      <c r="D3" s="181"/>
      <c r="E3" s="37" t="s">
        <v>3</v>
      </c>
      <c r="F3" s="188" t="s">
        <v>101</v>
      </c>
      <c r="G3" s="190" t="s">
        <v>184</v>
      </c>
      <c r="H3" s="191"/>
      <c r="I3" s="196" t="s">
        <v>64</v>
      </c>
      <c r="J3" s="197"/>
      <c r="K3" s="33"/>
      <c r="L3" s="33"/>
      <c r="M3" s="33"/>
      <c r="N3" s="33"/>
      <c r="O3" s="33"/>
      <c r="P3" s="33"/>
      <c r="Q3" s="33"/>
      <c r="R3" s="33"/>
      <c r="S3" s="33"/>
      <c r="T3" s="33"/>
      <c r="U3" s="33"/>
      <c r="V3" s="33"/>
      <c r="W3" s="33"/>
      <c r="X3" s="33"/>
      <c r="Y3" s="33"/>
      <c r="Z3" s="33"/>
      <c r="AA3" s="33"/>
      <c r="AB3" s="4"/>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8"/>
    </row>
    <row r="4" spans="1:54" s="36" customFormat="1" ht="14.25" hidden="1" customHeight="1" x14ac:dyDescent="0.15">
      <c r="A4" s="182"/>
      <c r="B4" s="183"/>
      <c r="C4" s="184"/>
      <c r="D4" s="185"/>
      <c r="E4" s="39" t="s">
        <v>4</v>
      </c>
      <c r="F4" s="188"/>
      <c r="G4" s="192"/>
      <c r="H4" s="193"/>
      <c r="I4" s="198"/>
      <c r="J4" s="199"/>
      <c r="K4" s="33"/>
      <c r="L4" s="33">
        <v>0</v>
      </c>
      <c r="M4" s="33">
        <v>1</v>
      </c>
      <c r="N4" s="33">
        <v>2</v>
      </c>
      <c r="O4" s="33">
        <v>3</v>
      </c>
      <c r="P4" s="33">
        <v>4</v>
      </c>
      <c r="Q4" s="33">
        <v>5</v>
      </c>
      <c r="R4" s="33">
        <v>6</v>
      </c>
      <c r="S4" s="33">
        <v>7</v>
      </c>
      <c r="T4" s="33"/>
      <c r="U4" s="33"/>
      <c r="V4" s="33"/>
      <c r="W4" s="33"/>
      <c r="X4" s="33"/>
      <c r="Y4" s="33"/>
      <c r="Z4" s="33"/>
      <c r="AA4" s="33"/>
      <c r="AB4" s="4"/>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8"/>
    </row>
    <row r="5" spans="1:54" s="36" customFormat="1" ht="30" customHeight="1" thickBot="1" x14ac:dyDescent="0.2">
      <c r="A5" s="40" t="s">
        <v>160</v>
      </c>
      <c r="B5" s="40" t="s">
        <v>161</v>
      </c>
      <c r="C5" s="186"/>
      <c r="D5" s="187"/>
      <c r="E5" s="41" t="s">
        <v>7</v>
      </c>
      <c r="F5" s="189"/>
      <c r="G5" s="194"/>
      <c r="H5" s="195"/>
      <c r="I5" s="200"/>
      <c r="J5" s="201"/>
      <c r="K5" s="33"/>
      <c r="L5" s="33">
        <f t="shared" ref="L5:R5" si="0">L4/7*3</f>
        <v>0</v>
      </c>
      <c r="M5" s="33">
        <f>M4/7*3</f>
        <v>0.42857142857142855</v>
      </c>
      <c r="N5" s="33">
        <f t="shared" si="0"/>
        <v>0.8571428571428571</v>
      </c>
      <c r="O5" s="33">
        <f t="shared" si="0"/>
        <v>1.2857142857142856</v>
      </c>
      <c r="P5" s="33">
        <f t="shared" si="0"/>
        <v>1.7142857142857142</v>
      </c>
      <c r="Q5" s="33">
        <f t="shared" si="0"/>
        <v>2.1428571428571428</v>
      </c>
      <c r="R5" s="33">
        <f t="shared" si="0"/>
        <v>2.5714285714285712</v>
      </c>
      <c r="S5" s="33">
        <f>S4/7*3</f>
        <v>3</v>
      </c>
      <c r="T5" s="33"/>
      <c r="U5" s="33"/>
      <c r="V5" s="33"/>
      <c r="W5" s="33"/>
      <c r="X5" s="33"/>
      <c r="Y5" s="33"/>
      <c r="Z5" s="33"/>
      <c r="AA5" s="33"/>
      <c r="AB5" s="4" t="s">
        <v>282</v>
      </c>
      <c r="AC5" s="33" t="s">
        <v>283</v>
      </c>
      <c r="AD5" s="33"/>
      <c r="AE5" s="33"/>
      <c r="AF5" s="33" t="s">
        <v>284</v>
      </c>
      <c r="AG5" s="33"/>
      <c r="AH5" s="33"/>
      <c r="AI5" s="33"/>
      <c r="AJ5" s="33"/>
      <c r="AK5" s="33"/>
      <c r="AL5" s="33"/>
      <c r="AM5" s="33"/>
      <c r="AN5" s="33"/>
      <c r="AO5" s="33"/>
      <c r="AP5" s="33"/>
      <c r="AQ5" s="33"/>
      <c r="AR5" s="33"/>
      <c r="AS5" s="33"/>
      <c r="AT5" s="33"/>
      <c r="AU5" s="33"/>
      <c r="AV5" s="33"/>
      <c r="AW5" s="33"/>
      <c r="AX5" s="33"/>
      <c r="AY5" s="33"/>
      <c r="AZ5" s="33"/>
      <c r="BA5" s="33"/>
      <c r="BB5" s="38"/>
    </row>
    <row r="6" spans="1:54" ht="23.1" customHeight="1" thickTop="1" x14ac:dyDescent="0.15">
      <c r="A6" s="42" t="s">
        <v>289</v>
      </c>
      <c r="B6" s="43"/>
      <c r="C6" s="202" t="s">
        <v>290</v>
      </c>
      <c r="D6" s="203"/>
      <c r="E6" s="44"/>
      <c r="F6" s="174" t="s">
        <v>428</v>
      </c>
      <c r="G6" s="45"/>
      <c r="H6" s="46" t="s">
        <v>275</v>
      </c>
      <c r="I6" s="204" t="s">
        <v>425</v>
      </c>
      <c r="J6" s="205" t="s">
        <v>145</v>
      </c>
      <c r="AB6" s="9">
        <v>0</v>
      </c>
      <c r="AC6" s="32" t="b">
        <f>IF(AB6=1,2,IF(AB6=2,1,IF(AB6=3,0)))</f>
        <v>0</v>
      </c>
      <c r="AF6" s="32">
        <f>IF(SUM(AC6,AC9,AC11,AC14,AC16,AC19,AC20,AC21)=14,3,IF(SUM(AC6,AC9,AC11,AC14,AC16,AC19,AC20,AC21)=13,3,IF(SUM(AC6,AC9,AC11,AC14,AC16,AC19,AC20,AC21)=12,3,IF(SUM(AC6,AC9,AC11,AC14,AC16,AC19,AC20,AC21)=11,3,IF(SUM(AC6,AC9,,AC11,AC14,AC16,AC19,AC20,AC21)=10,2,IF(SUM(AC6,AC9,AC11,AC14,AC16,AC19,AC20,AC21)=9,2,IF(SUM(AC6,AC9,AC11,AC14,AC16,AC19,AC20,AC21)=8,2,IF(SUM(AC6,AC9,AC11,AC14,AC16,AC19,AC20,AC21)=7,2,IF(SUM(AC6,AC9,AC11,AC14,AC16,AC19,AC20,AC21)=6,1,IF(SUM(AC6,AC9,AC11,AC14,AC16,AC19,AC20,AC21)=5,1,IF(SUM(AC6,AC9,AC11,AC14,AC16,AC19,AC20,AC21)=4,1,IF(SUM(AC6,AC9,AC11,AC14,AC16,AC19,AC20,AC21)=3,0,IF(SUM(AC6,AC9,AC11,AC14,AC16,AC19,AC20,AC21)=2,0,IF(SUM(AC6,AC9,AC11,AC14,AC16,AC19,AC20,AC21)=1,0,IF(SUM(AC6,AC9,AC11,AC14,AC16,AC19,AC20,AC21)=0,0)))))))))))))))</f>
        <v>0</v>
      </c>
      <c r="AG6" s="32" t="s">
        <v>38</v>
      </c>
    </row>
    <row r="7" spans="1:54" ht="23.45" customHeight="1" x14ac:dyDescent="0.15">
      <c r="A7" s="47"/>
      <c r="B7" s="48"/>
      <c r="C7" s="155"/>
      <c r="D7" s="156"/>
      <c r="E7" s="44"/>
      <c r="F7" s="178"/>
      <c r="G7" s="49"/>
      <c r="H7" s="50" t="s">
        <v>185</v>
      </c>
      <c r="I7" s="179"/>
      <c r="J7" s="205"/>
    </row>
    <row r="8" spans="1:54" ht="27" customHeight="1" x14ac:dyDescent="0.15">
      <c r="A8" s="51"/>
      <c r="B8" s="52"/>
      <c r="C8" s="155"/>
      <c r="D8" s="156"/>
      <c r="E8" s="44"/>
      <c r="F8" s="178"/>
      <c r="G8" s="49"/>
      <c r="H8" s="50" t="s">
        <v>186</v>
      </c>
      <c r="I8" s="179"/>
      <c r="J8" s="205"/>
    </row>
    <row r="9" spans="1:54" ht="23.1" customHeight="1" x14ac:dyDescent="0.15">
      <c r="A9" s="51"/>
      <c r="B9" s="52"/>
      <c r="C9" s="155"/>
      <c r="D9" s="156"/>
      <c r="E9" s="44"/>
      <c r="F9" s="178" t="s">
        <v>429</v>
      </c>
      <c r="G9" s="49"/>
      <c r="H9" s="50" t="s">
        <v>187</v>
      </c>
      <c r="I9" s="179" t="s">
        <v>276</v>
      </c>
      <c r="J9" s="205"/>
      <c r="AB9" s="9">
        <v>0</v>
      </c>
      <c r="AC9" s="32" t="b">
        <f>IF(AB9=1,1,IF(AB9=2,0))</f>
        <v>0</v>
      </c>
    </row>
    <row r="10" spans="1:54" ht="23.1" customHeight="1" x14ac:dyDescent="0.15">
      <c r="A10" s="51"/>
      <c r="B10" s="52"/>
      <c r="C10" s="157"/>
      <c r="D10" s="158"/>
      <c r="E10" s="44"/>
      <c r="F10" s="178"/>
      <c r="G10" s="49"/>
      <c r="H10" s="50" t="s">
        <v>427</v>
      </c>
      <c r="I10" s="179"/>
      <c r="J10" s="205"/>
    </row>
    <row r="11" spans="1:54" ht="23.1" customHeight="1" x14ac:dyDescent="0.15">
      <c r="A11" s="51"/>
      <c r="B11" s="52"/>
      <c r="C11" s="153" t="s">
        <v>291</v>
      </c>
      <c r="D11" s="154"/>
      <c r="E11" s="44"/>
      <c r="F11" s="178" t="s">
        <v>430</v>
      </c>
      <c r="G11" s="49"/>
      <c r="H11" s="50" t="s">
        <v>188</v>
      </c>
      <c r="I11" s="179" t="s">
        <v>191</v>
      </c>
      <c r="J11" s="205"/>
      <c r="AB11" s="9">
        <v>0</v>
      </c>
      <c r="AC11" s="32" t="b">
        <f>IF(AB11=1,2,IF(AB11=2,1,IF(AB11=3,0)))</f>
        <v>0</v>
      </c>
    </row>
    <row r="12" spans="1:54" ht="23.1" customHeight="1" x14ac:dyDescent="0.15">
      <c r="A12" s="51"/>
      <c r="B12" s="52"/>
      <c r="C12" s="155"/>
      <c r="D12" s="156"/>
      <c r="E12" s="44"/>
      <c r="F12" s="178"/>
      <c r="G12" s="49"/>
      <c r="H12" s="50" t="s">
        <v>189</v>
      </c>
      <c r="I12" s="179"/>
      <c r="J12" s="205"/>
    </row>
    <row r="13" spans="1:54" ht="25.35" customHeight="1" x14ac:dyDescent="0.15">
      <c r="A13" s="51"/>
      <c r="B13" s="52"/>
      <c r="C13" s="155"/>
      <c r="D13" s="156"/>
      <c r="E13" s="44"/>
      <c r="F13" s="178"/>
      <c r="G13" s="49"/>
      <c r="H13" s="50" t="s">
        <v>190</v>
      </c>
      <c r="I13" s="179"/>
      <c r="J13" s="205"/>
    </row>
    <row r="14" spans="1:54" ht="29.1" customHeight="1" x14ac:dyDescent="0.15">
      <c r="A14" s="51"/>
      <c r="B14" s="52"/>
      <c r="C14" s="155"/>
      <c r="D14" s="156"/>
      <c r="E14" s="44"/>
      <c r="F14" s="178" t="s">
        <v>431</v>
      </c>
      <c r="G14" s="49"/>
      <c r="H14" s="50" t="s">
        <v>192</v>
      </c>
      <c r="I14" s="179" t="s">
        <v>194</v>
      </c>
      <c r="J14" s="205"/>
      <c r="AB14" s="9">
        <v>0</v>
      </c>
      <c r="AC14" s="32" t="b">
        <f>IF(AB14=1,1,IF(AB14=2,0))</f>
        <v>0</v>
      </c>
    </row>
    <row r="15" spans="1:54" ht="32.1" customHeight="1" x14ac:dyDescent="0.15">
      <c r="A15" s="51"/>
      <c r="B15" s="52"/>
      <c r="C15" s="157"/>
      <c r="D15" s="158"/>
      <c r="E15" s="44"/>
      <c r="F15" s="178"/>
      <c r="G15" s="49"/>
      <c r="H15" s="50" t="s">
        <v>193</v>
      </c>
      <c r="I15" s="179"/>
      <c r="J15" s="205"/>
    </row>
    <row r="16" spans="1:54" ht="23.1" customHeight="1" x14ac:dyDescent="0.15">
      <c r="A16" s="47"/>
      <c r="B16" s="48"/>
      <c r="C16" s="153" t="s">
        <v>292</v>
      </c>
      <c r="D16" s="154"/>
      <c r="E16" s="53"/>
      <c r="F16" s="206" t="s">
        <v>293</v>
      </c>
      <c r="G16" s="54"/>
      <c r="H16" s="55" t="s">
        <v>198</v>
      </c>
      <c r="I16" s="209" t="s">
        <v>200</v>
      </c>
      <c r="J16" s="205"/>
      <c r="AB16" s="9">
        <v>0</v>
      </c>
      <c r="AC16" s="32" t="b">
        <f>IF(AB16=1,2,IF(AB16=2,1,IF(AB16=3,0)))</f>
        <v>0</v>
      </c>
    </row>
    <row r="17" spans="1:54" ht="23.1" customHeight="1" x14ac:dyDescent="0.15">
      <c r="A17" s="47"/>
      <c r="B17" s="48"/>
      <c r="C17" s="155"/>
      <c r="D17" s="156"/>
      <c r="E17" s="53"/>
      <c r="F17" s="207"/>
      <c r="G17" s="54"/>
      <c r="H17" s="55" t="s">
        <v>199</v>
      </c>
      <c r="I17" s="205"/>
      <c r="J17" s="205"/>
    </row>
    <row r="18" spans="1:54" ht="23.1" customHeight="1" x14ac:dyDescent="0.15">
      <c r="A18" s="47"/>
      <c r="B18" s="48"/>
      <c r="C18" s="157"/>
      <c r="D18" s="158"/>
      <c r="E18" s="53"/>
      <c r="F18" s="208"/>
      <c r="G18" s="54"/>
      <c r="H18" s="55" t="s">
        <v>113</v>
      </c>
      <c r="I18" s="210"/>
      <c r="J18" s="205"/>
    </row>
    <row r="19" spans="1:54" ht="39.75" customHeight="1" x14ac:dyDescent="0.15">
      <c r="A19" s="47"/>
      <c r="B19" s="48"/>
      <c r="C19" s="153" t="s">
        <v>294</v>
      </c>
      <c r="D19" s="154"/>
      <c r="E19" s="56"/>
      <c r="F19" s="159" t="s">
        <v>295</v>
      </c>
      <c r="G19" s="57"/>
      <c r="H19" s="58" t="s">
        <v>201</v>
      </c>
      <c r="I19" s="59" t="s">
        <v>143</v>
      </c>
      <c r="J19" s="60"/>
      <c r="AB19" s="9" t="b">
        <v>0</v>
      </c>
      <c r="AC19" s="32">
        <f>IF(AB19=TRUE,2,0)</f>
        <v>0</v>
      </c>
    </row>
    <row r="20" spans="1:54" ht="28.5" x14ac:dyDescent="0.15">
      <c r="A20" s="47"/>
      <c r="B20" s="48"/>
      <c r="C20" s="155"/>
      <c r="D20" s="156"/>
      <c r="E20" s="56"/>
      <c r="F20" s="160"/>
      <c r="G20" s="57"/>
      <c r="H20" s="58" t="s">
        <v>202</v>
      </c>
      <c r="I20" s="59" t="s">
        <v>143</v>
      </c>
      <c r="J20" s="60"/>
      <c r="AB20" s="9" t="b">
        <v>0</v>
      </c>
      <c r="AC20" s="32">
        <f t="shared" ref="AC20:AC21" si="1">IF(AB20=TRUE,2,0)</f>
        <v>0</v>
      </c>
    </row>
    <row r="21" spans="1:54" ht="28.5" x14ac:dyDescent="0.15">
      <c r="A21" s="47"/>
      <c r="B21" s="48"/>
      <c r="C21" s="157"/>
      <c r="D21" s="158"/>
      <c r="E21" s="56"/>
      <c r="F21" s="161"/>
      <c r="G21" s="57"/>
      <c r="H21" s="58" t="s">
        <v>203</v>
      </c>
      <c r="I21" s="59" t="s">
        <v>144</v>
      </c>
      <c r="J21" s="60"/>
      <c r="AB21" s="9" t="b">
        <v>0</v>
      </c>
      <c r="AC21" s="32">
        <f t="shared" si="1"/>
        <v>0</v>
      </c>
    </row>
    <row r="22" spans="1:54" ht="45" customHeight="1" x14ac:dyDescent="0.15">
      <c r="A22" s="141" t="s">
        <v>182</v>
      </c>
      <c r="B22" s="141" t="s">
        <v>296</v>
      </c>
      <c r="C22" s="164" t="s">
        <v>297</v>
      </c>
      <c r="D22" s="165"/>
      <c r="E22" s="44" t="s">
        <v>5</v>
      </c>
      <c r="F22" s="162" t="s">
        <v>298</v>
      </c>
      <c r="G22" s="217" t="s">
        <v>100</v>
      </c>
      <c r="H22" s="218"/>
      <c r="I22" s="211" t="s">
        <v>432</v>
      </c>
      <c r="J22" s="211" t="s">
        <v>71</v>
      </c>
      <c r="AC22" s="32" t="s">
        <v>36</v>
      </c>
      <c r="AD22" s="32" t="s">
        <v>37</v>
      </c>
    </row>
    <row r="23" spans="1:54" ht="45" customHeight="1" x14ac:dyDescent="0.15">
      <c r="A23" s="142"/>
      <c r="B23" s="142"/>
      <c r="C23" s="166"/>
      <c r="D23" s="167"/>
      <c r="E23" s="61"/>
      <c r="F23" s="163"/>
      <c r="G23" s="213" t="s">
        <v>433</v>
      </c>
      <c r="H23" s="214"/>
      <c r="I23" s="212"/>
      <c r="J23" s="212"/>
    </row>
    <row r="24" spans="1:54" ht="45" customHeight="1" x14ac:dyDescent="0.15">
      <c r="A24" s="142"/>
      <c r="B24" s="142"/>
      <c r="C24" s="166"/>
      <c r="D24" s="167"/>
      <c r="E24" s="61"/>
      <c r="F24" s="174"/>
      <c r="G24" s="215" t="s">
        <v>95</v>
      </c>
      <c r="H24" s="216"/>
      <c r="I24" s="204"/>
      <c r="J24" s="204"/>
      <c r="AC24" s="32" t="str">
        <f>IF(ISNUMBER(G24),IF(G24&lt;200,3,IF(AND(G24&lt;400,G24&gt;=200),2,IF(G24&gt;=400,1))),"")</f>
        <v/>
      </c>
      <c r="AD24" s="32" t="str">
        <f>IF(ISNUMBER(G24),IF(G24&lt;400,3,IF(AND(G24&lt;600,G24&gt;=400),2,IF(G24&gt;=600,1))),"")</f>
        <v/>
      </c>
      <c r="AE24" s="32" t="str">
        <f>IF(G23&lt;10000,AC24,IF(G23&gt;=10000,AD24,""))</f>
        <v/>
      </c>
      <c r="AF24" s="32" t="b">
        <f>IF(ISNUMBER(G24),AE24,AC25)</f>
        <v>0</v>
      </c>
      <c r="AG24" s="32" t="s">
        <v>1</v>
      </c>
      <c r="BB24" s="1"/>
    </row>
    <row r="25" spans="1:54" ht="41.25" customHeight="1" x14ac:dyDescent="0.15">
      <c r="A25" s="142"/>
      <c r="B25" s="142"/>
      <c r="C25" s="166"/>
      <c r="D25" s="167"/>
      <c r="E25" s="61"/>
      <c r="F25" s="162" t="s">
        <v>299</v>
      </c>
      <c r="G25" s="54"/>
      <c r="H25" s="62" t="s">
        <v>56</v>
      </c>
      <c r="I25" s="209" t="s">
        <v>67</v>
      </c>
      <c r="J25" s="209" t="s">
        <v>72</v>
      </c>
      <c r="AB25" s="9">
        <v>0</v>
      </c>
      <c r="AC25" s="32" t="b">
        <f>IF(AB25=1,2,IF(AB25=2,1,IF(AB25=3,0)))</f>
        <v>0</v>
      </c>
    </row>
    <row r="26" spans="1:54" ht="41.25" customHeight="1" x14ac:dyDescent="0.15">
      <c r="A26" s="142"/>
      <c r="B26" s="142"/>
      <c r="C26" s="166"/>
      <c r="D26" s="167"/>
      <c r="E26" s="61"/>
      <c r="F26" s="163"/>
      <c r="G26" s="54"/>
      <c r="H26" s="62" t="s">
        <v>57</v>
      </c>
      <c r="I26" s="205"/>
      <c r="J26" s="205"/>
    </row>
    <row r="27" spans="1:54" ht="41.25" customHeight="1" x14ac:dyDescent="0.15">
      <c r="A27" s="142"/>
      <c r="B27" s="142"/>
      <c r="C27" s="166"/>
      <c r="D27" s="167"/>
      <c r="E27" s="61"/>
      <c r="F27" s="163"/>
      <c r="G27" s="54"/>
      <c r="H27" s="62" t="s">
        <v>122</v>
      </c>
      <c r="I27" s="210"/>
      <c r="J27" s="205"/>
    </row>
    <row r="28" spans="1:54" ht="41.25" customHeight="1" x14ac:dyDescent="0.15">
      <c r="A28" s="142"/>
      <c r="B28" s="170"/>
      <c r="C28" s="168"/>
      <c r="D28" s="169"/>
      <c r="E28" s="61"/>
      <c r="F28" s="163"/>
      <c r="G28" s="219" t="s">
        <v>121</v>
      </c>
      <c r="H28" s="220"/>
      <c r="I28" s="63" t="s">
        <v>110</v>
      </c>
      <c r="J28" s="60"/>
    </row>
    <row r="29" spans="1:54" ht="24" customHeight="1" x14ac:dyDescent="0.15">
      <c r="A29" s="142"/>
      <c r="B29" s="141" t="s">
        <v>300</v>
      </c>
      <c r="C29" s="164" t="s">
        <v>301</v>
      </c>
      <c r="D29" s="165"/>
      <c r="E29" s="171" t="s">
        <v>6</v>
      </c>
      <c r="F29" s="162" t="s">
        <v>303</v>
      </c>
      <c r="G29" s="64"/>
      <c r="H29" s="65" t="s">
        <v>195</v>
      </c>
      <c r="I29" s="211" t="s">
        <v>218</v>
      </c>
      <c r="J29" s="179" t="s">
        <v>73</v>
      </c>
      <c r="L29" s="32">
        <v>0</v>
      </c>
      <c r="M29" s="32">
        <v>1</v>
      </c>
      <c r="N29" s="32">
        <v>2</v>
      </c>
      <c r="O29" s="32">
        <v>3</v>
      </c>
      <c r="P29" s="32">
        <v>4</v>
      </c>
      <c r="Q29" s="32">
        <v>5</v>
      </c>
      <c r="R29" s="32">
        <v>6</v>
      </c>
      <c r="AB29" s="9">
        <v>0</v>
      </c>
      <c r="AC29" s="32" t="b">
        <f>IF(AB29=1,3,IF(AB29=2,2,IF(AB29=3,1,IF(AB29=4,0))))</f>
        <v>0</v>
      </c>
      <c r="AF29" s="32">
        <f>IF(SUM(AC29,AC33,AC34)=5,3,IF(SUM(AC29,AC33,AC34)=4,2,IF(SUM(AC29,AC33,AC34)=3,2,IF(SUM(AC29,AC33,AC34)=2,1,IF(SUM(AC29,AC33,AC34)=1,1,IF(SUM(AC29,AC33,AC34)=0,0))))))</f>
        <v>0</v>
      </c>
      <c r="AG29" s="32" t="s">
        <v>0</v>
      </c>
    </row>
    <row r="30" spans="1:54" ht="24" customHeight="1" x14ac:dyDescent="0.15">
      <c r="A30" s="142"/>
      <c r="B30" s="142"/>
      <c r="C30" s="166"/>
      <c r="D30" s="167"/>
      <c r="E30" s="172"/>
      <c r="F30" s="163"/>
      <c r="G30" s="64"/>
      <c r="H30" s="65" t="s">
        <v>204</v>
      </c>
      <c r="I30" s="212"/>
      <c r="J30" s="179"/>
    </row>
    <row r="31" spans="1:54" ht="24" customHeight="1" x14ac:dyDescent="0.15">
      <c r="A31" s="142"/>
      <c r="B31" s="142"/>
      <c r="C31" s="166"/>
      <c r="D31" s="167"/>
      <c r="E31" s="172"/>
      <c r="F31" s="163"/>
      <c r="G31" s="64"/>
      <c r="H31" s="65" t="s">
        <v>205</v>
      </c>
      <c r="I31" s="212"/>
      <c r="J31" s="179"/>
    </row>
    <row r="32" spans="1:54" ht="24" customHeight="1" x14ac:dyDescent="0.15">
      <c r="A32" s="142"/>
      <c r="B32" s="142"/>
      <c r="C32" s="168"/>
      <c r="D32" s="169"/>
      <c r="E32" s="173"/>
      <c r="F32" s="174"/>
      <c r="G32" s="64"/>
      <c r="H32" s="65" t="s">
        <v>217</v>
      </c>
      <c r="I32" s="204"/>
      <c r="J32" s="179"/>
    </row>
    <row r="33" spans="1:54" ht="24" customHeight="1" x14ac:dyDescent="0.15">
      <c r="A33" s="66"/>
      <c r="B33" s="142"/>
      <c r="C33" s="164" t="s">
        <v>302</v>
      </c>
      <c r="D33" s="165"/>
      <c r="E33" s="67" t="s">
        <v>24</v>
      </c>
      <c r="F33" s="68" t="s">
        <v>304</v>
      </c>
      <c r="G33" s="64"/>
      <c r="H33" s="65" t="s">
        <v>123</v>
      </c>
      <c r="I33" s="69" t="s">
        <v>66</v>
      </c>
      <c r="J33" s="179"/>
      <c r="L33" s="32" t="e">
        <f>ROUND(#REF!,0)</f>
        <v>#REF!</v>
      </c>
      <c r="M33" s="32" t="e">
        <f>ROUND(#REF!,0)</f>
        <v>#REF!</v>
      </c>
      <c r="N33" s="32" t="e">
        <f>ROUND(#REF!,0)</f>
        <v>#REF!</v>
      </c>
      <c r="O33" s="32" t="e">
        <f>ROUND(#REF!,0)</f>
        <v>#REF!</v>
      </c>
      <c r="P33" s="32" t="e">
        <f>ROUND(#REF!,0)</f>
        <v>#REF!</v>
      </c>
      <c r="Q33" s="32" t="e">
        <f>ROUND(#REF!,0)</f>
        <v>#REF!</v>
      </c>
      <c r="R33" s="32" t="e">
        <f>ROUND(#REF!,0)</f>
        <v>#REF!</v>
      </c>
      <c r="AB33" s="9" t="b">
        <v>0</v>
      </c>
      <c r="AC33" s="32">
        <f>IF(AB33=TRUE,1,0)</f>
        <v>0</v>
      </c>
    </row>
    <row r="34" spans="1:54" ht="31.5" customHeight="1" x14ac:dyDescent="0.15">
      <c r="A34" s="66"/>
      <c r="B34" s="170"/>
      <c r="C34" s="168"/>
      <c r="D34" s="169"/>
      <c r="E34" s="67" t="s">
        <v>25</v>
      </c>
      <c r="F34" s="70" t="s">
        <v>305</v>
      </c>
      <c r="G34" s="71"/>
      <c r="H34" s="72" t="s">
        <v>124</v>
      </c>
      <c r="I34" s="69" t="s">
        <v>66</v>
      </c>
      <c r="J34" s="179"/>
      <c r="L34" s="32">
        <v>0</v>
      </c>
      <c r="M34" s="32">
        <v>1</v>
      </c>
      <c r="N34" s="32">
        <v>2</v>
      </c>
      <c r="O34" s="32">
        <v>3</v>
      </c>
      <c r="P34" s="32">
        <v>4</v>
      </c>
      <c r="Q34" s="32">
        <v>5</v>
      </c>
      <c r="AB34" s="9" t="b">
        <v>0</v>
      </c>
      <c r="AC34" s="32">
        <f>IF(AB34=TRUE,1,0)</f>
        <v>0</v>
      </c>
    </row>
    <row r="35" spans="1:54" ht="21" customHeight="1" x14ac:dyDescent="0.15">
      <c r="A35" s="51"/>
      <c r="B35" s="145" t="s">
        <v>306</v>
      </c>
      <c r="C35" s="164" t="s">
        <v>307</v>
      </c>
      <c r="D35" s="165"/>
      <c r="E35" s="171" t="s">
        <v>10</v>
      </c>
      <c r="F35" s="162" t="s">
        <v>308</v>
      </c>
      <c r="G35" s="64"/>
      <c r="H35" s="65" t="s">
        <v>196</v>
      </c>
      <c r="I35" s="211" t="s">
        <v>216</v>
      </c>
      <c r="J35" s="171" t="s">
        <v>277</v>
      </c>
      <c r="L35" s="32">
        <v>0</v>
      </c>
      <c r="M35" s="32">
        <v>1</v>
      </c>
      <c r="N35" s="32">
        <v>2</v>
      </c>
      <c r="O35" s="32">
        <v>3</v>
      </c>
      <c r="P35" s="32">
        <v>4</v>
      </c>
      <c r="AB35" s="9">
        <v>0</v>
      </c>
      <c r="AC35" s="32" t="b">
        <f>IF(AB35=1,3,IF(AB35=2,2,IF(AB35=3,1,IF(AB35=4,0))))</f>
        <v>0</v>
      </c>
      <c r="AF35" s="32">
        <f>IF(MAX(AC35,AC39)+AC43=4,3,IF(MAX(AC35,AC39)+AC43=3,3,IF(MAX(AC35,AC39)+AC43=2,2,IF(MAX(AC35,AC39)+AC43=1,1,IF(MAX(AC35,AC39)+AC43=0,0)))))</f>
        <v>0</v>
      </c>
      <c r="AG35" s="32" t="s">
        <v>2</v>
      </c>
    </row>
    <row r="36" spans="1:54" ht="21" customHeight="1" x14ac:dyDescent="0.15">
      <c r="A36" s="51"/>
      <c r="B36" s="146"/>
      <c r="C36" s="166"/>
      <c r="D36" s="167"/>
      <c r="E36" s="172"/>
      <c r="F36" s="163"/>
      <c r="G36" s="64"/>
      <c r="H36" s="65" t="s">
        <v>206</v>
      </c>
      <c r="I36" s="212"/>
      <c r="J36" s="172"/>
    </row>
    <row r="37" spans="1:54" ht="21" customHeight="1" x14ac:dyDescent="0.15">
      <c r="A37" s="51"/>
      <c r="B37" s="146"/>
      <c r="C37" s="166"/>
      <c r="D37" s="167"/>
      <c r="E37" s="172"/>
      <c r="F37" s="163"/>
      <c r="G37" s="64"/>
      <c r="H37" s="65" t="s">
        <v>207</v>
      </c>
      <c r="I37" s="212"/>
      <c r="J37" s="172"/>
    </row>
    <row r="38" spans="1:54" ht="21" customHeight="1" x14ac:dyDescent="0.15">
      <c r="A38" s="51"/>
      <c r="B38" s="146"/>
      <c r="C38" s="168"/>
      <c r="D38" s="169"/>
      <c r="E38" s="173"/>
      <c r="F38" s="174"/>
      <c r="G38" s="64"/>
      <c r="H38" s="65" t="s">
        <v>215</v>
      </c>
      <c r="I38" s="204"/>
      <c r="J38" s="172"/>
    </row>
    <row r="39" spans="1:54" ht="21" customHeight="1" x14ac:dyDescent="0.15">
      <c r="A39" s="51"/>
      <c r="B39" s="146"/>
      <c r="C39" s="164" t="s">
        <v>309</v>
      </c>
      <c r="D39" s="165"/>
      <c r="E39" s="171" t="s">
        <v>10</v>
      </c>
      <c r="F39" s="162" t="s">
        <v>310</v>
      </c>
      <c r="G39" s="64"/>
      <c r="H39" s="65" t="s">
        <v>195</v>
      </c>
      <c r="I39" s="211" t="s">
        <v>214</v>
      </c>
      <c r="J39" s="172"/>
      <c r="L39" s="32">
        <f>L35/4*3</f>
        <v>0</v>
      </c>
      <c r="M39" s="32">
        <f>M35/4*3</f>
        <v>0.75</v>
      </c>
      <c r="N39" s="32">
        <f>N35/4*3</f>
        <v>1.5</v>
      </c>
      <c r="O39" s="32">
        <f>O35/4*3</f>
        <v>2.25</v>
      </c>
      <c r="P39" s="32">
        <f>P35/4*3</f>
        <v>3</v>
      </c>
      <c r="AB39" s="9">
        <v>0</v>
      </c>
      <c r="AC39" s="32" t="b">
        <f>IF(AB39=1,3,IF(AB39=2,2,IF(AB39=3,1,IF(AB39=4,0))))</f>
        <v>0</v>
      </c>
    </row>
    <row r="40" spans="1:54" ht="21" customHeight="1" x14ac:dyDescent="0.15">
      <c r="A40" s="51"/>
      <c r="B40" s="146"/>
      <c r="C40" s="166"/>
      <c r="D40" s="167"/>
      <c r="E40" s="172"/>
      <c r="F40" s="163"/>
      <c r="G40" s="64"/>
      <c r="H40" s="65" t="s">
        <v>204</v>
      </c>
      <c r="I40" s="212"/>
      <c r="J40" s="172"/>
    </row>
    <row r="41" spans="1:54" ht="21" customHeight="1" x14ac:dyDescent="0.15">
      <c r="A41" s="51"/>
      <c r="B41" s="146"/>
      <c r="C41" s="166"/>
      <c r="D41" s="167"/>
      <c r="E41" s="172"/>
      <c r="F41" s="163"/>
      <c r="G41" s="64"/>
      <c r="H41" s="65" t="s">
        <v>205</v>
      </c>
      <c r="I41" s="212"/>
      <c r="J41" s="172"/>
    </row>
    <row r="42" spans="1:54" ht="21" customHeight="1" x14ac:dyDescent="0.15">
      <c r="A42" s="51"/>
      <c r="B42" s="146"/>
      <c r="C42" s="168"/>
      <c r="D42" s="169"/>
      <c r="E42" s="173"/>
      <c r="F42" s="174"/>
      <c r="G42" s="64"/>
      <c r="H42" s="65" t="s">
        <v>213</v>
      </c>
      <c r="I42" s="204"/>
      <c r="J42" s="172"/>
    </row>
    <row r="43" spans="1:54" ht="58.5" customHeight="1" x14ac:dyDescent="0.15">
      <c r="A43" s="73"/>
      <c r="B43" s="147"/>
      <c r="C43" s="143" t="s">
        <v>311</v>
      </c>
      <c r="D43" s="144"/>
      <c r="E43" s="44"/>
      <c r="F43" s="74" t="s">
        <v>312</v>
      </c>
      <c r="G43" s="64"/>
      <c r="H43" s="75" t="s">
        <v>208</v>
      </c>
      <c r="I43" s="69" t="s">
        <v>209</v>
      </c>
      <c r="J43" s="76"/>
      <c r="AB43" s="9" t="b">
        <v>0</v>
      </c>
      <c r="AC43" s="32">
        <f>IF(AB43=TRUE,1,0)</f>
        <v>0</v>
      </c>
    </row>
    <row r="44" spans="1:54" s="36" customFormat="1" ht="14.45" customHeight="1" x14ac:dyDescent="0.15">
      <c r="A44" s="180" t="s">
        <v>162</v>
      </c>
      <c r="B44" s="181"/>
      <c r="C44" s="180" t="s">
        <v>163</v>
      </c>
      <c r="D44" s="181"/>
      <c r="E44" s="37" t="s">
        <v>3</v>
      </c>
      <c r="F44" s="188" t="s">
        <v>99</v>
      </c>
      <c r="G44" s="190" t="s">
        <v>210</v>
      </c>
      <c r="H44" s="191"/>
      <c r="I44" s="196" t="s">
        <v>64</v>
      </c>
      <c r="J44" s="197"/>
      <c r="K44" s="33"/>
      <c r="L44" s="33"/>
      <c r="M44" s="33"/>
      <c r="N44" s="33"/>
      <c r="O44" s="33"/>
      <c r="P44" s="33"/>
      <c r="Q44" s="33"/>
      <c r="R44" s="33"/>
      <c r="S44" s="33"/>
      <c r="T44" s="33"/>
      <c r="U44" s="33"/>
      <c r="V44" s="33"/>
      <c r="W44" s="33"/>
      <c r="X44" s="33"/>
      <c r="Y44" s="33"/>
      <c r="Z44" s="33"/>
      <c r="AA44" s="33"/>
      <c r="AB44" s="4"/>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8"/>
    </row>
    <row r="45" spans="1:54" s="36" customFormat="1" ht="13.5" hidden="1" customHeight="1" x14ac:dyDescent="0.15">
      <c r="A45" s="182"/>
      <c r="B45" s="183"/>
      <c r="C45" s="184"/>
      <c r="D45" s="185"/>
      <c r="E45" s="39" t="s">
        <v>4</v>
      </c>
      <c r="F45" s="188"/>
      <c r="G45" s="192"/>
      <c r="H45" s="193"/>
      <c r="I45" s="198"/>
      <c r="J45" s="199"/>
      <c r="K45" s="33"/>
      <c r="L45" s="33">
        <v>0</v>
      </c>
      <c r="M45" s="33">
        <v>1</v>
      </c>
      <c r="N45" s="33">
        <v>2</v>
      </c>
      <c r="O45" s="33">
        <v>3</v>
      </c>
      <c r="P45" s="33">
        <v>4</v>
      </c>
      <c r="Q45" s="33">
        <v>5</v>
      </c>
      <c r="R45" s="33">
        <v>6</v>
      </c>
      <c r="S45" s="33">
        <v>7</v>
      </c>
      <c r="T45" s="33"/>
      <c r="U45" s="33"/>
      <c r="V45" s="33"/>
      <c r="W45" s="33"/>
      <c r="X45" s="33"/>
      <c r="Y45" s="33"/>
      <c r="Z45" s="33"/>
      <c r="AA45" s="33"/>
      <c r="AB45" s="4"/>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8"/>
    </row>
    <row r="46" spans="1:54" s="36" customFormat="1" ht="30" customHeight="1" thickBot="1" x14ac:dyDescent="0.2">
      <c r="A46" s="40" t="s">
        <v>164</v>
      </c>
      <c r="B46" s="40" t="s">
        <v>165</v>
      </c>
      <c r="C46" s="186"/>
      <c r="D46" s="187"/>
      <c r="E46" s="41" t="s">
        <v>7</v>
      </c>
      <c r="F46" s="189"/>
      <c r="G46" s="194"/>
      <c r="H46" s="195"/>
      <c r="I46" s="200"/>
      <c r="J46" s="201"/>
      <c r="K46" s="33"/>
      <c r="L46" s="33">
        <f t="shared" ref="L46" si="2">L45/7*3</f>
        <v>0</v>
      </c>
      <c r="M46" s="33">
        <f>M45/7*3</f>
        <v>0.42857142857142855</v>
      </c>
      <c r="N46" s="33">
        <f t="shared" ref="N46:R46" si="3">N45/7*3</f>
        <v>0.8571428571428571</v>
      </c>
      <c r="O46" s="33">
        <f t="shared" si="3"/>
        <v>1.2857142857142856</v>
      </c>
      <c r="P46" s="33">
        <f t="shared" si="3"/>
        <v>1.7142857142857142</v>
      </c>
      <c r="Q46" s="33">
        <f t="shared" si="3"/>
        <v>2.1428571428571428</v>
      </c>
      <c r="R46" s="33">
        <f t="shared" si="3"/>
        <v>2.5714285714285712</v>
      </c>
      <c r="S46" s="33">
        <f>S45/7*3</f>
        <v>3</v>
      </c>
      <c r="T46" s="33"/>
      <c r="U46" s="33"/>
      <c r="V46" s="33"/>
      <c r="W46" s="33"/>
      <c r="X46" s="33"/>
      <c r="Y46" s="33"/>
      <c r="Z46" s="33"/>
      <c r="AA46" s="33"/>
      <c r="AB46" s="4" t="s">
        <v>28</v>
      </c>
      <c r="AC46" s="33" t="s">
        <v>26</v>
      </c>
      <c r="AD46" s="33"/>
      <c r="AE46" s="33"/>
      <c r="AF46" s="33" t="s">
        <v>29</v>
      </c>
      <c r="AG46" s="33"/>
      <c r="AH46" s="33"/>
      <c r="AI46" s="33"/>
      <c r="AJ46" s="33"/>
      <c r="AK46" s="33"/>
      <c r="AL46" s="33"/>
      <c r="AM46" s="33"/>
      <c r="AN46" s="33"/>
      <c r="AO46" s="33"/>
      <c r="AP46" s="33"/>
      <c r="AQ46" s="33"/>
      <c r="AR46" s="33"/>
      <c r="AS46" s="33"/>
      <c r="AT46" s="33"/>
      <c r="AU46" s="33"/>
      <c r="AV46" s="33"/>
      <c r="AW46" s="33"/>
      <c r="AX46" s="33"/>
      <c r="AY46" s="33"/>
      <c r="AZ46" s="33"/>
      <c r="BA46" s="33"/>
      <c r="BB46" s="38"/>
    </row>
    <row r="47" spans="1:54" ht="21" customHeight="1" thickTop="1" x14ac:dyDescent="0.15">
      <c r="A47" s="148" t="s">
        <v>183</v>
      </c>
      <c r="B47" s="175" t="s">
        <v>313</v>
      </c>
      <c r="C47" s="175" t="s">
        <v>314</v>
      </c>
      <c r="D47" s="148" t="s">
        <v>166</v>
      </c>
      <c r="E47" s="171" t="s">
        <v>10</v>
      </c>
      <c r="F47" s="162" t="s">
        <v>316</v>
      </c>
      <c r="G47" s="64"/>
      <c r="H47" s="65" t="s">
        <v>195</v>
      </c>
      <c r="I47" s="211" t="s">
        <v>212</v>
      </c>
      <c r="J47" s="221" t="s">
        <v>278</v>
      </c>
      <c r="L47" s="32">
        <f>ROUND(L39,0)</f>
        <v>0</v>
      </c>
      <c r="M47" s="32">
        <f>ROUND(M39,0)</f>
        <v>1</v>
      </c>
      <c r="N47" s="32">
        <f>ROUND(N39,0)</f>
        <v>2</v>
      </c>
      <c r="O47" s="32">
        <f>ROUND(O39,0)</f>
        <v>2</v>
      </c>
      <c r="P47" s="32">
        <f>ROUND(P39,0)</f>
        <v>3</v>
      </c>
      <c r="AB47" s="9">
        <v>0</v>
      </c>
      <c r="AC47" s="32" t="b">
        <f>IF(AB47=1,3,IF(AB47=2,2,IF(AB47=3,1,IF(AB47=4,0))))</f>
        <v>0</v>
      </c>
      <c r="AF47" s="32">
        <f>IF((MAX(SUM(AC47,AC51,AC52),SUM(AC53,AC57,AC58))+SUM(AC59:AC63))=13,3,IF((MAX(SUM(AC47,AC51,AC52),SUM(AC53,AC57,AC58))+SUM(AC59:AC63))=12,3,IF((MAX(SUM(AC47,AC51,AC52),SUM(AC53,AC57,AC58))+SUM(AC59:AC63))=11,3,IF((MAX(SUM(AC47,AC51,AC52),SUM(AC53,AC57,AC58))+SUM(AC59:AC63))=10,2,IF((MAX(SUM(AC47,AC51,AC52),SUM(AC53,AC57,AC58))+SUM(AC59:AC63))=9,2,IF((MAX(SUM(AC47,AC51,AC52),SUM(AC53,AC57,AC58))+SUM(AC59:AC63))=8,2,IF((MAX(SUM(AC47,AC51,AC52),SUM(AC53,AC57,AC58))+SUM(AC59:AC63))=7,2,IF((MAX(SUM(AC47,AC51,AC52),SUM(AC53,AC57,AC58))+SUM(AC59:AC63))=6,1,IF((MAX(SUM(AC47,AC51,AC52),SUM(AC53,AC57,AC58))+SUM(AC59:AC63))=5,1,IF((MAX(SUM(AC47,AC51,AC52),SUM(AC53,AC57,AC58))+SUM(AC59:AC63))=4,1,IF((MAX(SUM(AC47,AC51,AC52),SUM(AC53,AC57,AC58))+SUM(AC59:AC63))=3,0,IF((MAX(SUM(AC47,AC51,AC52),SUM(AC53,AC57,AC58))+SUM(AC59:AC63))=2,0,IF((MAX(SUM(AC47,AC51,AC52),SUM(AC53,AC57,AC58))+SUM(AC59:AC63))=1,0,IF((MAX(SUM(AC47,AC51,AC52),SUM(AC53,AC57,AC58))+SUM(AC59:AC63))=0,0))))))))))))))</f>
        <v>0</v>
      </c>
      <c r="AG47" s="32" t="s">
        <v>35</v>
      </c>
    </row>
    <row r="48" spans="1:54" ht="21" customHeight="1" x14ac:dyDescent="0.15">
      <c r="A48" s="142"/>
      <c r="B48" s="176"/>
      <c r="C48" s="176"/>
      <c r="D48" s="142"/>
      <c r="E48" s="172"/>
      <c r="F48" s="163"/>
      <c r="G48" s="64"/>
      <c r="H48" s="65" t="s">
        <v>204</v>
      </c>
      <c r="I48" s="212"/>
      <c r="J48" s="222"/>
    </row>
    <row r="49" spans="1:33" ht="21" customHeight="1" x14ac:dyDescent="0.15">
      <c r="A49" s="142"/>
      <c r="B49" s="176"/>
      <c r="C49" s="176"/>
      <c r="D49" s="142"/>
      <c r="E49" s="172"/>
      <c r="F49" s="163"/>
      <c r="G49" s="64"/>
      <c r="H49" s="65" t="s">
        <v>205</v>
      </c>
      <c r="I49" s="212"/>
      <c r="J49" s="222"/>
    </row>
    <row r="50" spans="1:33" ht="21" customHeight="1" x14ac:dyDescent="0.15">
      <c r="A50" s="142"/>
      <c r="B50" s="176"/>
      <c r="C50" s="176"/>
      <c r="D50" s="170"/>
      <c r="E50" s="173"/>
      <c r="F50" s="174"/>
      <c r="G50" s="64"/>
      <c r="H50" s="65" t="s">
        <v>211</v>
      </c>
      <c r="I50" s="204"/>
      <c r="J50" s="222"/>
    </row>
    <row r="51" spans="1:33" ht="21" customHeight="1" x14ac:dyDescent="0.15">
      <c r="A51" s="142"/>
      <c r="B51" s="176"/>
      <c r="C51" s="176"/>
      <c r="D51" s="77" t="s">
        <v>167</v>
      </c>
      <c r="E51" s="61"/>
      <c r="F51" s="78" t="s">
        <v>317</v>
      </c>
      <c r="G51" s="64"/>
      <c r="H51" s="65" t="s">
        <v>125</v>
      </c>
      <c r="I51" s="79" t="s">
        <v>112</v>
      </c>
      <c r="J51" s="222"/>
      <c r="AB51" s="9" t="b">
        <v>0</v>
      </c>
      <c r="AC51" s="32">
        <f>IF(AB51=TRUE,1,0)</f>
        <v>0</v>
      </c>
    </row>
    <row r="52" spans="1:33" ht="21" customHeight="1" x14ac:dyDescent="0.15">
      <c r="A52" s="142"/>
      <c r="B52" s="176"/>
      <c r="C52" s="177"/>
      <c r="D52" s="80" t="s">
        <v>168</v>
      </c>
      <c r="E52" s="81"/>
      <c r="F52" s="70" t="s">
        <v>318</v>
      </c>
      <c r="G52" s="71"/>
      <c r="H52" s="72" t="s">
        <v>61</v>
      </c>
      <c r="I52" s="69" t="s">
        <v>66</v>
      </c>
      <c r="J52" s="222"/>
      <c r="AB52" s="9" t="b">
        <v>0</v>
      </c>
      <c r="AC52" s="32">
        <f>IF(AB52=TRUE,1,0)</f>
        <v>0</v>
      </c>
    </row>
    <row r="53" spans="1:33" ht="21" customHeight="1" x14ac:dyDescent="0.15">
      <c r="A53" s="142"/>
      <c r="B53" s="176"/>
      <c r="C53" s="226" t="s">
        <v>315</v>
      </c>
      <c r="D53" s="141" t="s">
        <v>169</v>
      </c>
      <c r="E53" s="171" t="s">
        <v>10</v>
      </c>
      <c r="F53" s="162" t="s">
        <v>319</v>
      </c>
      <c r="G53" s="64"/>
      <c r="H53" s="65" t="s">
        <v>195</v>
      </c>
      <c r="I53" s="211" t="s">
        <v>274</v>
      </c>
      <c r="J53" s="222"/>
      <c r="AB53" s="9">
        <v>0</v>
      </c>
      <c r="AC53" s="32" t="b">
        <f>IF(AB53=1,3,IF(AB53=2,2,IF(AB53=3,1,IF(AB53=4,0))))</f>
        <v>0</v>
      </c>
    </row>
    <row r="54" spans="1:33" ht="21" customHeight="1" x14ac:dyDescent="0.15">
      <c r="A54" s="142"/>
      <c r="B54" s="176"/>
      <c r="C54" s="176"/>
      <c r="D54" s="142"/>
      <c r="E54" s="172"/>
      <c r="F54" s="163"/>
      <c r="G54" s="82"/>
      <c r="H54" s="65" t="s">
        <v>204</v>
      </c>
      <c r="I54" s="212"/>
      <c r="J54" s="222"/>
    </row>
    <row r="55" spans="1:33" ht="21" customHeight="1" x14ac:dyDescent="0.15">
      <c r="A55" s="142"/>
      <c r="B55" s="176"/>
      <c r="C55" s="176"/>
      <c r="D55" s="142"/>
      <c r="E55" s="172"/>
      <c r="F55" s="163"/>
      <c r="G55" s="82"/>
      <c r="H55" s="65" t="s">
        <v>205</v>
      </c>
      <c r="I55" s="212"/>
      <c r="J55" s="222"/>
    </row>
    <row r="56" spans="1:33" ht="21" customHeight="1" x14ac:dyDescent="0.15">
      <c r="A56" s="66"/>
      <c r="B56" s="176"/>
      <c r="C56" s="176"/>
      <c r="D56" s="170"/>
      <c r="E56" s="173"/>
      <c r="F56" s="174"/>
      <c r="G56" s="82"/>
      <c r="H56" s="65" t="s">
        <v>54</v>
      </c>
      <c r="I56" s="204"/>
      <c r="J56" s="222"/>
    </row>
    <row r="57" spans="1:33" ht="42" customHeight="1" x14ac:dyDescent="0.15">
      <c r="A57" s="66"/>
      <c r="B57" s="176"/>
      <c r="C57" s="176"/>
      <c r="D57" s="83" t="s">
        <v>170</v>
      </c>
      <c r="E57" s="84" t="s">
        <v>8</v>
      </c>
      <c r="F57" s="70" t="s">
        <v>320</v>
      </c>
      <c r="G57" s="85"/>
      <c r="H57" s="58" t="s">
        <v>62</v>
      </c>
      <c r="I57" s="86" t="s">
        <v>66</v>
      </c>
      <c r="J57" s="222"/>
      <c r="AB57" s="9" t="b">
        <v>0</v>
      </c>
      <c r="AC57" s="32">
        <f t="shared" ref="AC57:AC63" si="4">IF(AB57=TRUE,1,0)</f>
        <v>0</v>
      </c>
    </row>
    <row r="58" spans="1:33" ht="28.5" customHeight="1" x14ac:dyDescent="0.15">
      <c r="A58" s="66"/>
      <c r="B58" s="176"/>
      <c r="C58" s="177"/>
      <c r="D58" s="80" t="s">
        <v>168</v>
      </c>
      <c r="E58" s="84" t="s">
        <v>9</v>
      </c>
      <c r="F58" s="70" t="s">
        <v>321</v>
      </c>
      <c r="G58" s="85"/>
      <c r="H58" s="58" t="s">
        <v>55</v>
      </c>
      <c r="I58" s="86" t="s">
        <v>66</v>
      </c>
      <c r="J58" s="222"/>
      <c r="AB58" s="9" t="b">
        <v>0</v>
      </c>
      <c r="AC58" s="32">
        <f t="shared" si="4"/>
        <v>0</v>
      </c>
    </row>
    <row r="59" spans="1:33" ht="39" customHeight="1" x14ac:dyDescent="0.15">
      <c r="A59" s="66"/>
      <c r="B59" s="176"/>
      <c r="C59" s="153" t="s">
        <v>322</v>
      </c>
      <c r="D59" s="154"/>
      <c r="E59" s="87"/>
      <c r="F59" s="88" t="s">
        <v>325</v>
      </c>
      <c r="G59" s="85"/>
      <c r="H59" s="58" t="s">
        <v>219</v>
      </c>
      <c r="I59" s="59" t="s">
        <v>69</v>
      </c>
      <c r="J59" s="222"/>
      <c r="AB59" s="9" t="b">
        <v>0</v>
      </c>
      <c r="AC59" s="32">
        <f>IF(AB59=TRUE,2,0)</f>
        <v>0</v>
      </c>
    </row>
    <row r="60" spans="1:33" ht="36.75" customHeight="1" x14ac:dyDescent="0.15">
      <c r="A60" s="66"/>
      <c r="B60" s="176"/>
      <c r="C60" s="155"/>
      <c r="D60" s="156"/>
      <c r="E60" s="87"/>
      <c r="F60" s="88" t="s">
        <v>326</v>
      </c>
      <c r="G60" s="85"/>
      <c r="H60" s="58" t="s">
        <v>220</v>
      </c>
      <c r="I60" s="59" t="s">
        <v>69</v>
      </c>
      <c r="J60" s="222"/>
      <c r="AB60" s="9" t="b">
        <v>0</v>
      </c>
      <c r="AC60" s="32">
        <f>IF(AB60=TRUE,2,0)</f>
        <v>0</v>
      </c>
    </row>
    <row r="61" spans="1:33" ht="36.75" customHeight="1" x14ac:dyDescent="0.15">
      <c r="A61" s="66"/>
      <c r="B61" s="176"/>
      <c r="C61" s="157"/>
      <c r="D61" s="158"/>
      <c r="E61" s="87"/>
      <c r="F61" s="88" t="s">
        <v>327</v>
      </c>
      <c r="G61" s="85"/>
      <c r="H61" s="58" t="s">
        <v>221</v>
      </c>
      <c r="I61" s="59" t="s">
        <v>68</v>
      </c>
      <c r="J61" s="222"/>
      <c r="AB61" s="9" t="b">
        <v>0</v>
      </c>
      <c r="AC61" s="32">
        <f>IF(AB61=TRUE,2,0)</f>
        <v>0</v>
      </c>
    </row>
    <row r="62" spans="1:33" ht="27" customHeight="1" x14ac:dyDescent="0.15">
      <c r="A62" s="66"/>
      <c r="B62" s="176"/>
      <c r="C62" s="149" t="s">
        <v>323</v>
      </c>
      <c r="D62" s="150"/>
      <c r="E62" s="84" t="s">
        <v>23</v>
      </c>
      <c r="F62" s="70" t="s">
        <v>328</v>
      </c>
      <c r="G62" s="85"/>
      <c r="H62" s="58" t="s">
        <v>222</v>
      </c>
      <c r="I62" s="86" t="s">
        <v>224</v>
      </c>
      <c r="J62" s="223"/>
      <c r="AB62" s="9" t="b">
        <v>0</v>
      </c>
      <c r="AC62" s="32">
        <f t="shared" si="4"/>
        <v>0</v>
      </c>
    </row>
    <row r="63" spans="1:33" ht="27" customHeight="1" x14ac:dyDescent="0.15">
      <c r="A63" s="66"/>
      <c r="B63" s="89"/>
      <c r="C63" s="149" t="s">
        <v>324</v>
      </c>
      <c r="D63" s="150"/>
      <c r="E63" s="87"/>
      <c r="F63" s="90" t="s">
        <v>329</v>
      </c>
      <c r="G63" s="85"/>
      <c r="H63" s="58" t="s">
        <v>223</v>
      </c>
      <c r="I63" s="91" t="s">
        <v>224</v>
      </c>
      <c r="J63" s="81"/>
      <c r="AB63" s="9" t="b">
        <v>0</v>
      </c>
      <c r="AC63" s="32">
        <f t="shared" si="4"/>
        <v>0</v>
      </c>
    </row>
    <row r="64" spans="1:33" ht="26.1" customHeight="1" x14ac:dyDescent="0.15">
      <c r="A64" s="66"/>
      <c r="B64" s="226" t="s">
        <v>330</v>
      </c>
      <c r="C64" s="153" t="s">
        <v>332</v>
      </c>
      <c r="D64" s="154"/>
      <c r="E64" s="231" t="s">
        <v>11</v>
      </c>
      <c r="F64" s="159" t="s">
        <v>331</v>
      </c>
      <c r="G64" s="71"/>
      <c r="H64" s="72" t="s">
        <v>195</v>
      </c>
      <c r="I64" s="209" t="s">
        <v>225</v>
      </c>
      <c r="J64" s="221" t="s">
        <v>279</v>
      </c>
      <c r="AB64" s="9">
        <v>0</v>
      </c>
      <c r="AC64" s="32" t="b">
        <f>IF(AB64=1,2,IF(AB64=2,1,IF(AB64=3,0)))</f>
        <v>0</v>
      </c>
      <c r="AF64" s="32">
        <f>IF(SUM(AC64,AC68,AC69,AC70)=6,3,IF(SUM(AC64,AC68,AC69,AC70)=5,3,IF(SUM(AC64,AC68,AC69,AC70)=4,2,IF(SUM(AC64,AC68,AC69,AC70)=3,2,IF(SUM(AC64,AC68,AC69,AC70)=2,1,IF(SUM(AC64,AC68,AC69,AC70)=1,1,IF(SUM(AC64,AC68,AC69,AC70)=0,0)))))))</f>
        <v>0</v>
      </c>
      <c r="AG64" s="32" t="s">
        <v>33</v>
      </c>
    </row>
    <row r="65" spans="1:54" ht="26.1" customHeight="1" x14ac:dyDescent="0.15">
      <c r="A65" s="66"/>
      <c r="B65" s="176"/>
      <c r="C65" s="155"/>
      <c r="D65" s="156"/>
      <c r="E65" s="232"/>
      <c r="F65" s="229"/>
      <c r="G65" s="85"/>
      <c r="H65" s="72" t="s">
        <v>197</v>
      </c>
      <c r="I65" s="205"/>
      <c r="J65" s="222"/>
    </row>
    <row r="66" spans="1:54" ht="26.1" customHeight="1" x14ac:dyDescent="0.15">
      <c r="A66" s="66"/>
      <c r="B66" s="176"/>
      <c r="C66" s="157"/>
      <c r="D66" s="158"/>
      <c r="E66" s="233"/>
      <c r="F66" s="230"/>
      <c r="G66" s="85"/>
      <c r="H66" s="72" t="s">
        <v>63</v>
      </c>
      <c r="I66" s="210"/>
      <c r="J66" s="222"/>
    </row>
    <row r="67" spans="1:54" ht="26.1" customHeight="1" x14ac:dyDescent="0.15">
      <c r="A67" s="66"/>
      <c r="B67" s="176"/>
      <c r="C67" s="153" t="s">
        <v>333</v>
      </c>
      <c r="D67" s="154"/>
      <c r="E67" s="92" t="s">
        <v>5</v>
      </c>
      <c r="F67" s="159" t="s">
        <v>336</v>
      </c>
      <c r="G67" s="224" t="s">
        <v>126</v>
      </c>
      <c r="H67" s="225"/>
      <c r="I67" s="209" t="s">
        <v>70</v>
      </c>
      <c r="J67" s="222"/>
    </row>
    <row r="68" spans="1:54" ht="28.5" customHeight="1" x14ac:dyDescent="0.15">
      <c r="A68" s="66"/>
      <c r="B68" s="176"/>
      <c r="C68" s="157"/>
      <c r="D68" s="158"/>
      <c r="E68" s="93"/>
      <c r="F68" s="161"/>
      <c r="G68" s="227" t="s">
        <v>126</v>
      </c>
      <c r="H68" s="228"/>
      <c r="I68" s="210"/>
      <c r="J68" s="222"/>
      <c r="AC68" s="32" t="str">
        <f>IF(ISNUMBER(G68),IF(G68&gt;20,2,IF(AND(G68&lt;=20,G68&gt;=10),1,IF(G68&lt;10,0))),"")</f>
        <v/>
      </c>
    </row>
    <row r="69" spans="1:54" ht="28.5" customHeight="1" x14ac:dyDescent="0.15">
      <c r="A69" s="66"/>
      <c r="B69" s="176"/>
      <c r="C69" s="151" t="s">
        <v>334</v>
      </c>
      <c r="D69" s="152"/>
      <c r="E69" s="93"/>
      <c r="F69" s="94" t="s">
        <v>337</v>
      </c>
      <c r="G69" s="95"/>
      <c r="H69" s="96" t="s">
        <v>264</v>
      </c>
      <c r="I69" s="97" t="s">
        <v>273</v>
      </c>
      <c r="J69" s="222"/>
      <c r="AB69" s="9" t="b">
        <v>0</v>
      </c>
      <c r="AC69" s="32">
        <f>IF(AB69=TRUE,1,0)</f>
        <v>0</v>
      </c>
    </row>
    <row r="70" spans="1:54" ht="26.1" customHeight="1" x14ac:dyDescent="0.15">
      <c r="A70" s="98"/>
      <c r="B70" s="177"/>
      <c r="C70" s="151" t="s">
        <v>335</v>
      </c>
      <c r="D70" s="152"/>
      <c r="E70" s="99"/>
      <c r="F70" s="70" t="s">
        <v>338</v>
      </c>
      <c r="G70" s="100"/>
      <c r="H70" s="96" t="s">
        <v>127</v>
      </c>
      <c r="I70" s="101" t="s">
        <v>66</v>
      </c>
      <c r="J70" s="223"/>
      <c r="AB70" s="9" t="b">
        <v>0</v>
      </c>
      <c r="AC70" s="32">
        <f>IF(AB70=TRUE,1,0)</f>
        <v>0</v>
      </c>
    </row>
    <row r="71" spans="1:54" ht="30" customHeight="1" x14ac:dyDescent="0.15">
      <c r="A71" s="164" t="s">
        <v>339</v>
      </c>
      <c r="B71" s="165"/>
      <c r="C71" s="164" t="s">
        <v>340</v>
      </c>
      <c r="D71" s="165"/>
      <c r="E71" s="171" t="s">
        <v>11</v>
      </c>
      <c r="F71" s="207" t="s">
        <v>343</v>
      </c>
      <c r="G71" s="82"/>
      <c r="H71" s="65" t="s">
        <v>196</v>
      </c>
      <c r="I71" s="212" t="s">
        <v>272</v>
      </c>
      <c r="J71" s="204" t="s">
        <v>74</v>
      </c>
      <c r="AB71" s="9">
        <v>0</v>
      </c>
      <c r="AC71" s="32" t="b">
        <f>IF(AB71=1,2,IF(AB71=2,1,IF(AB71=3,0)))</f>
        <v>0</v>
      </c>
      <c r="AF71" s="32">
        <f>IF(SUM(AC71,AC74,AC75)=4,3,IF(SUM(AC71,AC74,AC75)=3,2,IF(SUM(AC71,AC74,AC75)=2,1,IF(SUM(AC71,AC74,AC75)=1,1,IF(SUM(AC71,AC74,AC75)=0,0)))))</f>
        <v>0</v>
      </c>
      <c r="AG71" s="32" t="s">
        <v>34</v>
      </c>
    </row>
    <row r="72" spans="1:54" ht="30" customHeight="1" x14ac:dyDescent="0.15">
      <c r="A72" s="166"/>
      <c r="B72" s="167"/>
      <c r="C72" s="166"/>
      <c r="D72" s="167"/>
      <c r="E72" s="172"/>
      <c r="F72" s="207"/>
      <c r="G72" s="82"/>
      <c r="H72" s="65" t="s">
        <v>199</v>
      </c>
      <c r="I72" s="212"/>
      <c r="J72" s="179"/>
    </row>
    <row r="73" spans="1:54" ht="30" customHeight="1" x14ac:dyDescent="0.15">
      <c r="A73" s="166"/>
      <c r="B73" s="167"/>
      <c r="C73" s="168"/>
      <c r="D73" s="169"/>
      <c r="E73" s="173"/>
      <c r="F73" s="207"/>
      <c r="G73" s="82"/>
      <c r="H73" s="65" t="s">
        <v>128</v>
      </c>
      <c r="I73" s="204"/>
      <c r="J73" s="179"/>
    </row>
    <row r="74" spans="1:54" ht="30" customHeight="1" x14ac:dyDescent="0.15">
      <c r="A74" s="166"/>
      <c r="B74" s="167"/>
      <c r="C74" s="143" t="s">
        <v>341</v>
      </c>
      <c r="D74" s="144"/>
      <c r="E74" s="102" t="s">
        <v>22</v>
      </c>
      <c r="F74" s="103" t="s">
        <v>344</v>
      </c>
      <c r="G74" s="82"/>
      <c r="H74" s="104" t="s">
        <v>129</v>
      </c>
      <c r="I74" s="86" t="s">
        <v>66</v>
      </c>
      <c r="J74" s="179"/>
      <c r="AB74" s="9" t="b">
        <v>0</v>
      </c>
      <c r="AC74" s="32">
        <f>IF(AB74=TRUE,1,0)</f>
        <v>0</v>
      </c>
    </row>
    <row r="75" spans="1:54" ht="30" customHeight="1" x14ac:dyDescent="0.15">
      <c r="A75" s="168"/>
      <c r="B75" s="169"/>
      <c r="C75" s="143" t="s">
        <v>342</v>
      </c>
      <c r="D75" s="144"/>
      <c r="E75" s="102" t="s">
        <v>21</v>
      </c>
      <c r="F75" s="103" t="s">
        <v>345</v>
      </c>
      <c r="G75" s="82"/>
      <c r="H75" s="104" t="s">
        <v>130</v>
      </c>
      <c r="I75" s="86" t="s">
        <v>66</v>
      </c>
      <c r="J75" s="179"/>
      <c r="AB75" s="9" t="b">
        <v>0</v>
      </c>
      <c r="AC75" s="32">
        <f>IF(AB75=TRUE,1,0)</f>
        <v>0</v>
      </c>
    </row>
    <row r="76" spans="1:54" s="36" customFormat="1" ht="14.25" customHeight="1" x14ac:dyDescent="0.15">
      <c r="A76" s="236" t="s">
        <v>58</v>
      </c>
      <c r="B76" s="237"/>
      <c r="C76" s="236" t="s">
        <v>159</v>
      </c>
      <c r="D76" s="237"/>
      <c r="E76" s="37" t="s">
        <v>3</v>
      </c>
      <c r="F76" s="240" t="s">
        <v>98</v>
      </c>
      <c r="G76" s="246" t="s">
        <v>210</v>
      </c>
      <c r="H76" s="247"/>
      <c r="I76" s="196" t="s">
        <v>64</v>
      </c>
      <c r="J76" s="197"/>
      <c r="K76" s="33"/>
      <c r="L76" s="33"/>
      <c r="M76" s="33"/>
      <c r="N76" s="33"/>
      <c r="O76" s="33"/>
      <c r="P76" s="33"/>
      <c r="Q76" s="33"/>
      <c r="R76" s="33"/>
      <c r="S76" s="33"/>
      <c r="T76" s="33"/>
      <c r="U76" s="33"/>
      <c r="V76" s="33"/>
      <c r="W76" s="33"/>
      <c r="X76" s="33"/>
      <c r="Y76" s="33"/>
      <c r="Z76" s="33"/>
      <c r="AA76" s="33"/>
      <c r="AB76" s="4"/>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8"/>
    </row>
    <row r="77" spans="1:54" s="36" customFormat="1" ht="13.5" hidden="1" customHeight="1" x14ac:dyDescent="0.15">
      <c r="A77" s="242"/>
      <c r="B77" s="243"/>
      <c r="C77" s="238"/>
      <c r="D77" s="239"/>
      <c r="E77" s="39" t="s">
        <v>4</v>
      </c>
      <c r="F77" s="240"/>
      <c r="G77" s="248"/>
      <c r="H77" s="249"/>
      <c r="I77" s="198"/>
      <c r="J77" s="199"/>
      <c r="K77" s="33"/>
      <c r="L77" s="33">
        <v>0</v>
      </c>
      <c r="M77" s="33">
        <v>1</v>
      </c>
      <c r="N77" s="33">
        <v>2</v>
      </c>
      <c r="O77" s="33">
        <v>3</v>
      </c>
      <c r="P77" s="33">
        <v>4</v>
      </c>
      <c r="Q77" s="33">
        <v>5</v>
      </c>
      <c r="R77" s="33">
        <v>6</v>
      </c>
      <c r="S77" s="33">
        <v>7</v>
      </c>
      <c r="T77" s="33"/>
      <c r="U77" s="33"/>
      <c r="V77" s="33"/>
      <c r="W77" s="33"/>
      <c r="X77" s="33"/>
      <c r="Y77" s="33"/>
      <c r="Z77" s="33"/>
      <c r="AA77" s="33"/>
      <c r="AB77" s="4"/>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8"/>
    </row>
    <row r="78" spans="1:54" s="36" customFormat="1" ht="30" customHeight="1" thickBot="1" x14ac:dyDescent="0.2">
      <c r="A78" s="105" t="s">
        <v>59</v>
      </c>
      <c r="B78" s="105" t="s">
        <v>60</v>
      </c>
      <c r="C78" s="244"/>
      <c r="D78" s="245"/>
      <c r="E78" s="41" t="s">
        <v>7</v>
      </c>
      <c r="F78" s="241"/>
      <c r="G78" s="250"/>
      <c r="H78" s="251"/>
      <c r="I78" s="200"/>
      <c r="J78" s="201"/>
      <c r="K78" s="33"/>
      <c r="L78" s="33">
        <f t="shared" ref="L78" si="5">L77/7*3</f>
        <v>0</v>
      </c>
      <c r="M78" s="33">
        <f>M77/7*3</f>
        <v>0.42857142857142855</v>
      </c>
      <c r="N78" s="33">
        <f t="shared" ref="N78:R78" si="6">N77/7*3</f>
        <v>0.8571428571428571</v>
      </c>
      <c r="O78" s="33">
        <f t="shared" si="6"/>
        <v>1.2857142857142856</v>
      </c>
      <c r="P78" s="33">
        <f t="shared" si="6"/>
        <v>1.7142857142857142</v>
      </c>
      <c r="Q78" s="33">
        <f t="shared" si="6"/>
        <v>2.1428571428571428</v>
      </c>
      <c r="R78" s="33">
        <f t="shared" si="6"/>
        <v>2.5714285714285712</v>
      </c>
      <c r="S78" s="33">
        <f>S77/7*3</f>
        <v>3</v>
      </c>
      <c r="T78" s="33"/>
      <c r="U78" s="33"/>
      <c r="V78" s="33"/>
      <c r="W78" s="33"/>
      <c r="X78" s="33"/>
      <c r="Y78" s="33"/>
      <c r="Z78" s="33"/>
      <c r="AA78" s="33"/>
      <c r="AB78" s="4" t="s">
        <v>28</v>
      </c>
      <c r="AC78" s="33" t="s">
        <v>26</v>
      </c>
      <c r="AD78" s="33"/>
      <c r="AE78" s="33"/>
      <c r="AF78" s="33" t="s">
        <v>29</v>
      </c>
      <c r="AG78" s="33"/>
      <c r="AH78" s="33"/>
      <c r="AI78" s="33"/>
      <c r="AJ78" s="33"/>
      <c r="AK78" s="33"/>
      <c r="AL78" s="33"/>
      <c r="AM78" s="33"/>
      <c r="AN78" s="33"/>
      <c r="AO78" s="33"/>
      <c r="AP78" s="33"/>
      <c r="AQ78" s="33"/>
      <c r="AR78" s="33"/>
      <c r="AS78" s="33"/>
      <c r="AT78" s="33"/>
      <c r="AU78" s="33"/>
      <c r="AV78" s="33"/>
      <c r="AW78" s="33"/>
      <c r="AX78" s="33"/>
      <c r="AY78" s="33"/>
      <c r="AZ78" s="33"/>
      <c r="BA78" s="33"/>
      <c r="BB78" s="38"/>
    </row>
    <row r="79" spans="1:54" ht="29.25" customHeight="1" thickTop="1" x14ac:dyDescent="0.15">
      <c r="A79" s="234" t="s">
        <v>346</v>
      </c>
      <c r="B79" s="235"/>
      <c r="C79" s="234" t="s">
        <v>347</v>
      </c>
      <c r="D79" s="235"/>
      <c r="E79" s="211" t="s">
        <v>11</v>
      </c>
      <c r="F79" s="162" t="s">
        <v>353</v>
      </c>
      <c r="G79" s="82"/>
      <c r="H79" s="65" t="s">
        <v>196</v>
      </c>
      <c r="I79" s="211" t="s">
        <v>271</v>
      </c>
      <c r="J79" s="252" t="s">
        <v>75</v>
      </c>
      <c r="AB79" s="9">
        <v>0</v>
      </c>
      <c r="AC79" s="32" t="b">
        <f>IF(AB79=1,2,IF(AB79=2,1,IF(AB79=3,0)))</f>
        <v>0</v>
      </c>
      <c r="AF79" s="32">
        <f>IF(SUM(AC79,AC82:AC88)=9,3,IF(SUM(AC79,AC82:AC88)=8,3,IF(SUM(AC79,AC82:AC88)=7,3,IF(SUM(AC79,AC82:AC88)=6,2,IF(SUM(AC79,AC82:AC88)=5,2,IF(SUM(AC79,AC82:AC88)=4,2,IF(SUM(AC79,AC82:AC88)=3,1,IF(SUM(AC79,AC82:AC88)=2,1,IF(SUM(AC79,AC82:AC88)=1,0,IF(SUM(AC79,AC82:AC88)=0,0))))))))))</f>
        <v>0</v>
      </c>
      <c r="AG79" s="32" t="s">
        <v>30</v>
      </c>
    </row>
    <row r="80" spans="1:54" ht="29.25" customHeight="1" x14ac:dyDescent="0.15">
      <c r="A80" s="166"/>
      <c r="B80" s="167"/>
      <c r="C80" s="166"/>
      <c r="D80" s="167"/>
      <c r="E80" s="212"/>
      <c r="F80" s="163"/>
      <c r="G80" s="82"/>
      <c r="H80" s="65" t="s">
        <v>197</v>
      </c>
      <c r="I80" s="212"/>
      <c r="J80" s="205"/>
    </row>
    <row r="81" spans="1:33" ht="29.25" customHeight="1" x14ac:dyDescent="0.15">
      <c r="A81" s="166"/>
      <c r="B81" s="167"/>
      <c r="C81" s="168"/>
      <c r="D81" s="169"/>
      <c r="E81" s="204"/>
      <c r="F81" s="163"/>
      <c r="G81" s="82"/>
      <c r="H81" s="65" t="s">
        <v>131</v>
      </c>
      <c r="I81" s="204"/>
      <c r="J81" s="205"/>
    </row>
    <row r="82" spans="1:33" ht="30" customHeight="1" x14ac:dyDescent="0.15">
      <c r="A82" s="166"/>
      <c r="B82" s="167"/>
      <c r="C82" s="149" t="s">
        <v>348</v>
      </c>
      <c r="D82" s="150"/>
      <c r="E82" s="106"/>
      <c r="F82" s="88" t="s">
        <v>354</v>
      </c>
      <c r="G82" s="85"/>
      <c r="H82" s="58" t="s">
        <v>132</v>
      </c>
      <c r="I82" s="69" t="s">
        <v>66</v>
      </c>
      <c r="J82" s="205"/>
      <c r="AB82" s="9" t="b">
        <v>0</v>
      </c>
      <c r="AC82" s="32">
        <f>IF(AB82=TRUE,1,0)</f>
        <v>0</v>
      </c>
    </row>
    <row r="83" spans="1:33" ht="30" customHeight="1" x14ac:dyDescent="0.15">
      <c r="A83" s="166"/>
      <c r="B83" s="167"/>
      <c r="C83" s="149" t="s">
        <v>349</v>
      </c>
      <c r="D83" s="150"/>
      <c r="E83" s="106"/>
      <c r="F83" s="88" t="s">
        <v>355</v>
      </c>
      <c r="G83" s="85"/>
      <c r="H83" s="72" t="s">
        <v>133</v>
      </c>
      <c r="I83" s="69" t="s">
        <v>66</v>
      </c>
      <c r="J83" s="205"/>
      <c r="AB83" s="9" t="b">
        <v>0</v>
      </c>
      <c r="AC83" s="32">
        <f>IF(AB83=TRUE,1,0)</f>
        <v>0</v>
      </c>
    </row>
    <row r="84" spans="1:33" ht="39.75" customHeight="1" x14ac:dyDescent="0.15">
      <c r="A84" s="166"/>
      <c r="B84" s="167"/>
      <c r="C84" s="149" t="s">
        <v>350</v>
      </c>
      <c r="D84" s="150"/>
      <c r="E84" s="106"/>
      <c r="F84" s="88" t="s">
        <v>356</v>
      </c>
      <c r="G84" s="85"/>
      <c r="H84" s="72" t="s">
        <v>134</v>
      </c>
      <c r="I84" s="69" t="s">
        <v>66</v>
      </c>
      <c r="J84" s="205"/>
      <c r="AB84" s="9" t="b">
        <v>0</v>
      </c>
      <c r="AC84" s="32">
        <f>IF(AB84=TRUE,1,0)</f>
        <v>0</v>
      </c>
    </row>
    <row r="85" spans="1:33" ht="33.75" customHeight="1" x14ac:dyDescent="0.15">
      <c r="A85" s="166"/>
      <c r="B85" s="167"/>
      <c r="C85" s="253" t="s">
        <v>351</v>
      </c>
      <c r="D85" s="254"/>
      <c r="E85" s="102" t="s">
        <v>18</v>
      </c>
      <c r="F85" s="103" t="s">
        <v>357</v>
      </c>
      <c r="G85" s="82"/>
      <c r="H85" s="104" t="s">
        <v>287</v>
      </c>
      <c r="I85" s="86" t="s">
        <v>66</v>
      </c>
      <c r="J85" s="205"/>
      <c r="AB85" s="9" t="b">
        <v>0</v>
      </c>
      <c r="AC85" s="32">
        <f>IF(AB85=TRUE,1,0)</f>
        <v>0</v>
      </c>
    </row>
    <row r="86" spans="1:33" ht="24.75" customHeight="1" x14ac:dyDescent="0.15">
      <c r="A86" s="166"/>
      <c r="B86" s="167"/>
      <c r="C86" s="164" t="s">
        <v>352</v>
      </c>
      <c r="D86" s="165"/>
      <c r="E86" s="107" t="s">
        <v>12</v>
      </c>
      <c r="F86" s="103" t="s">
        <v>358</v>
      </c>
      <c r="G86" s="82"/>
      <c r="H86" s="104" t="s">
        <v>227</v>
      </c>
      <c r="I86" s="86" t="s">
        <v>66</v>
      </c>
      <c r="J86" s="205"/>
      <c r="AB86" s="9" t="b">
        <v>0</v>
      </c>
      <c r="AC86" s="32">
        <f t="shared" ref="AC86:AC88" si="7">IF(AB86=TRUE,1,0)</f>
        <v>0</v>
      </c>
    </row>
    <row r="87" spans="1:33" ht="24.75" customHeight="1" x14ac:dyDescent="0.15">
      <c r="A87" s="166"/>
      <c r="B87" s="167"/>
      <c r="C87" s="166"/>
      <c r="D87" s="167"/>
      <c r="E87" s="107" t="s">
        <v>13</v>
      </c>
      <c r="F87" s="103" t="s">
        <v>359</v>
      </c>
      <c r="G87" s="82"/>
      <c r="H87" s="104" t="s">
        <v>228</v>
      </c>
      <c r="I87" s="86" t="s">
        <v>66</v>
      </c>
      <c r="J87" s="205"/>
      <c r="AB87" s="9" t="b">
        <v>0</v>
      </c>
      <c r="AC87" s="32">
        <f t="shared" si="7"/>
        <v>0</v>
      </c>
    </row>
    <row r="88" spans="1:33" ht="24.75" customHeight="1" x14ac:dyDescent="0.15">
      <c r="A88" s="168"/>
      <c r="B88" s="169"/>
      <c r="C88" s="168"/>
      <c r="D88" s="169"/>
      <c r="E88" s="107" t="s">
        <v>14</v>
      </c>
      <c r="F88" s="103" t="s">
        <v>360</v>
      </c>
      <c r="G88" s="82"/>
      <c r="H88" s="58" t="s">
        <v>229</v>
      </c>
      <c r="I88" s="86" t="s">
        <v>66</v>
      </c>
      <c r="J88" s="210"/>
      <c r="AB88" s="9" t="b">
        <v>0</v>
      </c>
      <c r="AC88" s="32">
        <f t="shared" si="7"/>
        <v>0</v>
      </c>
    </row>
    <row r="89" spans="1:33" ht="32.25" customHeight="1" x14ac:dyDescent="0.15">
      <c r="A89" s="164" t="s">
        <v>361</v>
      </c>
      <c r="B89" s="165"/>
      <c r="C89" s="153" t="s">
        <v>362</v>
      </c>
      <c r="D89" s="154"/>
      <c r="E89" s="211" t="s">
        <v>11</v>
      </c>
      <c r="F89" s="162" t="s">
        <v>367</v>
      </c>
      <c r="G89" s="82"/>
      <c r="H89" s="65" t="s">
        <v>195</v>
      </c>
      <c r="I89" s="211" t="s">
        <v>270</v>
      </c>
      <c r="J89" s="209" t="s">
        <v>76</v>
      </c>
      <c r="AB89" s="9">
        <v>0</v>
      </c>
      <c r="AC89" s="32" t="b">
        <f>IF(AB89=1,2,IF(AB89=2,1,IF(AB89=3,0)))</f>
        <v>0</v>
      </c>
      <c r="AF89" s="32">
        <f>IF(SUM(AC89,AC92:AC99)=10,3,IF(SUM(AC89,AC92:AC99)=9,3,IF(SUM(AC89,AC92:AC99)=8,3,IF(SUM(AC89,AC92:AC99)=7,2,IF(SUM(AC89,AC92:AC99)=6,2,IF(SUM(AC89,AC92:AC99)=5,2,IF(SUM(AC89,AC92:AC99)=4,1,IF(SUM(AC89,AC92:AC99)=3,1,IF(SUM(AC89,AC92:AC99)=2,1,IF(SUM(AC89,AC92:AC99)=1,0,IF(SUM(AC89,AC92:AC99)=0,0)))))))))))</f>
        <v>0</v>
      </c>
      <c r="AG89" s="32" t="s">
        <v>31</v>
      </c>
    </row>
    <row r="90" spans="1:33" ht="32.25" customHeight="1" x14ac:dyDescent="0.15">
      <c r="A90" s="166"/>
      <c r="B90" s="167"/>
      <c r="C90" s="155"/>
      <c r="D90" s="156"/>
      <c r="E90" s="212"/>
      <c r="F90" s="163"/>
      <c r="G90" s="82"/>
      <c r="H90" s="65" t="s">
        <v>197</v>
      </c>
      <c r="I90" s="212"/>
      <c r="J90" s="205"/>
    </row>
    <row r="91" spans="1:33" ht="32.25" customHeight="1" x14ac:dyDescent="0.15">
      <c r="A91" s="166"/>
      <c r="B91" s="167"/>
      <c r="C91" s="157"/>
      <c r="D91" s="158"/>
      <c r="E91" s="204"/>
      <c r="F91" s="174"/>
      <c r="G91" s="82"/>
      <c r="H91" s="65" t="s">
        <v>135</v>
      </c>
      <c r="I91" s="204"/>
      <c r="J91" s="205"/>
    </row>
    <row r="92" spans="1:33" ht="30.75" customHeight="1" x14ac:dyDescent="0.15">
      <c r="A92" s="166"/>
      <c r="B92" s="167"/>
      <c r="C92" s="149" t="s">
        <v>363</v>
      </c>
      <c r="D92" s="150"/>
      <c r="E92" s="106"/>
      <c r="F92" s="88" t="s">
        <v>368</v>
      </c>
      <c r="G92" s="85"/>
      <c r="H92" s="58" t="s">
        <v>136</v>
      </c>
      <c r="I92" s="69" t="s">
        <v>66</v>
      </c>
      <c r="J92" s="205"/>
      <c r="AB92" s="9" t="b">
        <v>0</v>
      </c>
      <c r="AC92" s="32">
        <f t="shared" ref="AC92:AC99" si="8">IF(AB92=TRUE,1,0)</f>
        <v>0</v>
      </c>
    </row>
    <row r="93" spans="1:33" ht="30.75" customHeight="1" x14ac:dyDescent="0.15">
      <c r="A93" s="166"/>
      <c r="B93" s="167"/>
      <c r="C93" s="149" t="s">
        <v>364</v>
      </c>
      <c r="D93" s="150"/>
      <c r="E93" s="106"/>
      <c r="F93" s="88" t="s">
        <v>369</v>
      </c>
      <c r="G93" s="85"/>
      <c r="H93" s="72" t="s">
        <v>133</v>
      </c>
      <c r="I93" s="69" t="s">
        <v>66</v>
      </c>
      <c r="J93" s="205"/>
      <c r="AB93" s="9" t="b">
        <v>0</v>
      </c>
      <c r="AC93" s="32">
        <f t="shared" si="8"/>
        <v>0</v>
      </c>
    </row>
    <row r="94" spans="1:33" ht="30.75" customHeight="1" x14ac:dyDescent="0.15">
      <c r="A94" s="166"/>
      <c r="B94" s="167"/>
      <c r="C94" s="149" t="s">
        <v>288</v>
      </c>
      <c r="D94" s="150"/>
      <c r="E94" s="106"/>
      <c r="F94" s="88" t="s">
        <v>370</v>
      </c>
      <c r="G94" s="85"/>
      <c r="H94" s="72" t="s">
        <v>134</v>
      </c>
      <c r="I94" s="69" t="s">
        <v>66</v>
      </c>
      <c r="J94" s="205"/>
      <c r="AB94" s="9" t="b">
        <v>0</v>
      </c>
      <c r="AC94" s="32">
        <f t="shared" si="8"/>
        <v>0</v>
      </c>
    </row>
    <row r="95" spans="1:33" ht="30.75" customHeight="1" x14ac:dyDescent="0.15">
      <c r="A95" s="166"/>
      <c r="B95" s="167"/>
      <c r="C95" s="151" t="s">
        <v>365</v>
      </c>
      <c r="D95" s="152"/>
      <c r="E95" s="69" t="s">
        <v>19</v>
      </c>
      <c r="F95" s="103" t="s">
        <v>371</v>
      </c>
      <c r="G95" s="82"/>
      <c r="H95" s="72" t="s">
        <v>230</v>
      </c>
      <c r="I95" s="86" t="s">
        <v>66</v>
      </c>
      <c r="J95" s="205"/>
      <c r="AB95" s="9" t="b">
        <v>0</v>
      </c>
      <c r="AC95" s="32">
        <f>IF(AB95=TRUE,1,0)</f>
        <v>0</v>
      </c>
    </row>
    <row r="96" spans="1:33" ht="27.75" customHeight="1" x14ac:dyDescent="0.15">
      <c r="A96" s="166"/>
      <c r="B96" s="167"/>
      <c r="C96" s="153" t="s">
        <v>366</v>
      </c>
      <c r="D96" s="154"/>
      <c r="E96" s="107" t="s">
        <v>12</v>
      </c>
      <c r="F96" s="103" t="s">
        <v>372</v>
      </c>
      <c r="G96" s="82"/>
      <c r="H96" s="104" t="s">
        <v>227</v>
      </c>
      <c r="I96" s="86" t="s">
        <v>66</v>
      </c>
      <c r="J96" s="205"/>
      <c r="AB96" s="9" t="b">
        <v>0</v>
      </c>
      <c r="AC96" s="32">
        <f t="shared" si="8"/>
        <v>0</v>
      </c>
    </row>
    <row r="97" spans="1:54" ht="27.75" customHeight="1" x14ac:dyDescent="0.15">
      <c r="A97" s="166"/>
      <c r="B97" s="167"/>
      <c r="C97" s="155"/>
      <c r="D97" s="156"/>
      <c r="E97" s="107" t="s">
        <v>13</v>
      </c>
      <c r="F97" s="103" t="s">
        <v>373</v>
      </c>
      <c r="G97" s="82"/>
      <c r="H97" s="104" t="s">
        <v>228</v>
      </c>
      <c r="I97" s="86" t="s">
        <v>66</v>
      </c>
      <c r="J97" s="205"/>
      <c r="AB97" s="9" t="b">
        <v>0</v>
      </c>
      <c r="AC97" s="32">
        <f t="shared" si="8"/>
        <v>0</v>
      </c>
    </row>
    <row r="98" spans="1:54" ht="27.75" customHeight="1" x14ac:dyDescent="0.15">
      <c r="A98" s="166"/>
      <c r="B98" s="167"/>
      <c r="C98" s="155"/>
      <c r="D98" s="156"/>
      <c r="E98" s="107" t="s">
        <v>14</v>
      </c>
      <c r="F98" s="103" t="s">
        <v>374</v>
      </c>
      <c r="G98" s="82"/>
      <c r="H98" s="104" t="s">
        <v>231</v>
      </c>
      <c r="I98" s="86" t="s">
        <v>66</v>
      </c>
      <c r="J98" s="205"/>
      <c r="AB98" s="9" t="b">
        <v>0</v>
      </c>
      <c r="AC98" s="32">
        <f t="shared" si="8"/>
        <v>0</v>
      </c>
    </row>
    <row r="99" spans="1:54" ht="27.75" customHeight="1" x14ac:dyDescent="0.15">
      <c r="A99" s="168"/>
      <c r="B99" s="169"/>
      <c r="C99" s="157"/>
      <c r="D99" s="158"/>
      <c r="E99" s="69" t="s">
        <v>15</v>
      </c>
      <c r="F99" s="103" t="s">
        <v>375</v>
      </c>
      <c r="G99" s="82"/>
      <c r="H99" s="58" t="s">
        <v>229</v>
      </c>
      <c r="I99" s="86" t="s">
        <v>66</v>
      </c>
      <c r="J99" s="210"/>
      <c r="AB99" s="9" t="b">
        <v>0</v>
      </c>
      <c r="AC99" s="32">
        <f t="shared" si="8"/>
        <v>0</v>
      </c>
    </row>
    <row r="100" spans="1:54" s="36" customFormat="1" ht="14.25" hidden="1" customHeight="1" x14ac:dyDescent="0.15">
      <c r="A100" s="236" t="s">
        <v>58</v>
      </c>
      <c r="B100" s="237"/>
      <c r="C100" s="236" t="s">
        <v>159</v>
      </c>
      <c r="D100" s="237"/>
      <c r="E100" s="37" t="s">
        <v>3</v>
      </c>
      <c r="F100" s="240" t="s">
        <v>98</v>
      </c>
      <c r="G100" s="246" t="s">
        <v>53</v>
      </c>
      <c r="H100" s="247"/>
      <c r="I100" s="258" t="s">
        <v>64</v>
      </c>
      <c r="J100" s="258"/>
      <c r="K100" s="33"/>
      <c r="L100" s="33"/>
      <c r="M100" s="33"/>
      <c r="N100" s="33"/>
      <c r="O100" s="33"/>
      <c r="P100" s="33"/>
      <c r="Q100" s="33"/>
      <c r="R100" s="33"/>
      <c r="S100" s="33"/>
      <c r="T100" s="33"/>
      <c r="U100" s="33"/>
      <c r="V100" s="33"/>
      <c r="W100" s="33"/>
      <c r="X100" s="33"/>
      <c r="Y100" s="33"/>
      <c r="Z100" s="33"/>
      <c r="AA100" s="33"/>
      <c r="AB100" s="4"/>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8"/>
    </row>
    <row r="101" spans="1:54" s="36" customFormat="1" ht="13.5" hidden="1" customHeight="1" x14ac:dyDescent="0.15">
      <c r="A101" s="242"/>
      <c r="B101" s="243"/>
      <c r="C101" s="238"/>
      <c r="D101" s="239"/>
      <c r="E101" s="39" t="s">
        <v>4</v>
      </c>
      <c r="F101" s="240"/>
      <c r="G101" s="248"/>
      <c r="H101" s="249"/>
      <c r="I101" s="258"/>
      <c r="J101" s="258"/>
      <c r="K101" s="33"/>
      <c r="L101" s="33">
        <v>0</v>
      </c>
      <c r="M101" s="33">
        <v>1</v>
      </c>
      <c r="N101" s="33">
        <v>2</v>
      </c>
      <c r="O101" s="33">
        <v>3</v>
      </c>
      <c r="P101" s="33">
        <v>4</v>
      </c>
      <c r="Q101" s="33">
        <v>5</v>
      </c>
      <c r="R101" s="33">
        <v>6</v>
      </c>
      <c r="S101" s="33">
        <v>7</v>
      </c>
      <c r="T101" s="33"/>
      <c r="U101" s="33"/>
      <c r="V101" s="33"/>
      <c r="W101" s="33"/>
      <c r="X101" s="33"/>
      <c r="Y101" s="33"/>
      <c r="Z101" s="33"/>
      <c r="AA101" s="33"/>
      <c r="AB101" s="4"/>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8"/>
    </row>
    <row r="102" spans="1:54" s="36" customFormat="1" ht="29.25" hidden="1" customHeight="1" thickBot="1" x14ac:dyDescent="0.2">
      <c r="A102" s="108" t="s">
        <v>59</v>
      </c>
      <c r="B102" s="108" t="s">
        <v>60</v>
      </c>
      <c r="C102" s="238"/>
      <c r="D102" s="239"/>
      <c r="E102" s="41" t="s">
        <v>7</v>
      </c>
      <c r="F102" s="241"/>
      <c r="G102" s="250"/>
      <c r="H102" s="251"/>
      <c r="I102" s="259"/>
      <c r="J102" s="259"/>
      <c r="K102" s="33"/>
      <c r="L102" s="33">
        <f t="shared" ref="L102" si="9">L101/7*3</f>
        <v>0</v>
      </c>
      <c r="M102" s="33">
        <f>M101/7*3</f>
        <v>0.42857142857142855</v>
      </c>
      <c r="N102" s="33">
        <f t="shared" ref="N102:R102" si="10">N101/7*3</f>
        <v>0.8571428571428571</v>
      </c>
      <c r="O102" s="33">
        <f t="shared" si="10"/>
        <v>1.2857142857142856</v>
      </c>
      <c r="P102" s="33">
        <f t="shared" si="10"/>
        <v>1.7142857142857142</v>
      </c>
      <c r="Q102" s="33">
        <f t="shared" si="10"/>
        <v>2.1428571428571428</v>
      </c>
      <c r="R102" s="33">
        <f t="shared" si="10"/>
        <v>2.5714285714285712</v>
      </c>
      <c r="S102" s="33">
        <f>S101/7*3</f>
        <v>3</v>
      </c>
      <c r="T102" s="33"/>
      <c r="U102" s="33"/>
      <c r="V102" s="33"/>
      <c r="W102" s="33"/>
      <c r="X102" s="33"/>
      <c r="Y102" s="33"/>
      <c r="Z102" s="33"/>
      <c r="AA102" s="33"/>
      <c r="AB102" s="4" t="s">
        <v>28</v>
      </c>
      <c r="AC102" s="33" t="s">
        <v>26</v>
      </c>
      <c r="AD102" s="33"/>
      <c r="AE102" s="33"/>
      <c r="AF102" s="33" t="s">
        <v>29</v>
      </c>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8"/>
    </row>
    <row r="103" spans="1:54" ht="30.75" customHeight="1" x14ac:dyDescent="0.15">
      <c r="A103" s="164" t="s">
        <v>376</v>
      </c>
      <c r="B103" s="165"/>
      <c r="C103" s="164" t="s">
        <v>377</v>
      </c>
      <c r="D103" s="165"/>
      <c r="E103" s="211" t="s">
        <v>11</v>
      </c>
      <c r="F103" s="162" t="s">
        <v>380</v>
      </c>
      <c r="G103" s="82"/>
      <c r="H103" s="65" t="s">
        <v>196</v>
      </c>
      <c r="I103" s="211" t="s">
        <v>226</v>
      </c>
      <c r="J103" s="255" t="s">
        <v>77</v>
      </c>
      <c r="AB103" s="9">
        <v>0</v>
      </c>
      <c r="AC103" s="32" t="b">
        <f>IF(AB103=1,2,IF(AB103=2,1,IF(AB103=3,0)))</f>
        <v>0</v>
      </c>
      <c r="AF103" s="32">
        <f>IF(SUM(AC103,AC106:AC110)=7,3,IF(SUM(AC103,AC106:AC110)=6,3,IF(SUM(AC103,AC106:AC110)=5,2,IF(SUM(AC103,AC106:AC110)=4,2,IF(SUM(AC103,AC106:AC110)=3,1,IF(SUM(AC103,AC106:AC110)=2,1,IF(SUM(AC103,AC106:AC110)=1,0,IF(SUM(AC103,AC106:AC110)=0,0))))))))</f>
        <v>0</v>
      </c>
      <c r="AG103" s="32" t="s">
        <v>32</v>
      </c>
    </row>
    <row r="104" spans="1:54" ht="30.75" customHeight="1" x14ac:dyDescent="0.15">
      <c r="A104" s="166"/>
      <c r="B104" s="167"/>
      <c r="C104" s="166"/>
      <c r="D104" s="167"/>
      <c r="E104" s="212"/>
      <c r="F104" s="163"/>
      <c r="G104" s="82"/>
      <c r="H104" s="65" t="s">
        <v>197</v>
      </c>
      <c r="I104" s="212"/>
      <c r="J104" s="256"/>
    </row>
    <row r="105" spans="1:54" ht="30.75" customHeight="1" x14ac:dyDescent="0.15">
      <c r="A105" s="166"/>
      <c r="B105" s="167"/>
      <c r="C105" s="168"/>
      <c r="D105" s="169"/>
      <c r="E105" s="204"/>
      <c r="F105" s="174"/>
      <c r="G105" s="82"/>
      <c r="H105" s="65" t="s">
        <v>137</v>
      </c>
      <c r="I105" s="204"/>
      <c r="J105" s="256"/>
    </row>
    <row r="106" spans="1:54" ht="28.5" customHeight="1" x14ac:dyDescent="0.15">
      <c r="A106" s="166"/>
      <c r="B106" s="167"/>
      <c r="C106" s="253" t="s">
        <v>378</v>
      </c>
      <c r="D106" s="254"/>
      <c r="E106" s="69" t="s">
        <v>20</v>
      </c>
      <c r="F106" s="103" t="s">
        <v>381</v>
      </c>
      <c r="G106" s="82"/>
      <c r="H106" s="72" t="s">
        <v>232</v>
      </c>
      <c r="I106" s="86" t="s">
        <v>65</v>
      </c>
      <c r="J106" s="256"/>
      <c r="AB106" s="9" t="b">
        <v>0</v>
      </c>
      <c r="AC106" s="32">
        <f t="shared" ref="AC106:AC110" si="11">IF(AB106=TRUE,1,0)</f>
        <v>0</v>
      </c>
    </row>
    <row r="107" spans="1:54" ht="26.25" customHeight="1" x14ac:dyDescent="0.15">
      <c r="A107" s="166"/>
      <c r="B107" s="167"/>
      <c r="C107" s="164" t="s">
        <v>379</v>
      </c>
      <c r="D107" s="165"/>
      <c r="E107" s="107" t="s">
        <v>16</v>
      </c>
      <c r="F107" s="103" t="s">
        <v>382</v>
      </c>
      <c r="G107" s="82"/>
      <c r="H107" s="109" t="s">
        <v>233</v>
      </c>
      <c r="I107" s="86" t="s">
        <v>66</v>
      </c>
      <c r="J107" s="256"/>
      <c r="AB107" s="9" t="b">
        <v>0</v>
      </c>
      <c r="AC107" s="32">
        <f t="shared" si="11"/>
        <v>0</v>
      </c>
    </row>
    <row r="108" spans="1:54" ht="26.25" customHeight="1" x14ac:dyDescent="0.15">
      <c r="A108" s="166"/>
      <c r="B108" s="167"/>
      <c r="C108" s="166"/>
      <c r="D108" s="167"/>
      <c r="E108" s="107" t="s">
        <v>17</v>
      </c>
      <c r="F108" s="103" t="s">
        <v>383</v>
      </c>
      <c r="G108" s="82"/>
      <c r="H108" s="109" t="s">
        <v>227</v>
      </c>
      <c r="I108" s="86" t="s">
        <v>66</v>
      </c>
      <c r="J108" s="256"/>
      <c r="L108" s="32">
        <v>0</v>
      </c>
      <c r="M108" s="32">
        <f>M34/5*3</f>
        <v>0.60000000000000009</v>
      </c>
      <c r="N108" s="32">
        <f>N34/5*3</f>
        <v>1.2000000000000002</v>
      </c>
      <c r="O108" s="32">
        <f>O34/5*3</f>
        <v>1.7999999999999998</v>
      </c>
      <c r="P108" s="32">
        <f>P34/5*3</f>
        <v>2.4000000000000004</v>
      </c>
      <c r="Q108" s="32">
        <f>Q34/5*3</f>
        <v>3</v>
      </c>
      <c r="AB108" s="9" t="b">
        <v>0</v>
      </c>
      <c r="AC108" s="32">
        <f t="shared" si="11"/>
        <v>0</v>
      </c>
    </row>
    <row r="109" spans="1:54" ht="26.25" customHeight="1" x14ac:dyDescent="0.15">
      <c r="A109" s="166"/>
      <c r="B109" s="167"/>
      <c r="C109" s="166"/>
      <c r="D109" s="167"/>
      <c r="E109" s="107" t="s">
        <v>12</v>
      </c>
      <c r="F109" s="103" t="s">
        <v>384</v>
      </c>
      <c r="G109" s="82"/>
      <c r="H109" s="109" t="s">
        <v>234</v>
      </c>
      <c r="I109" s="86" t="s">
        <v>66</v>
      </c>
      <c r="J109" s="256"/>
      <c r="AB109" s="9" t="b">
        <v>0</v>
      </c>
      <c r="AC109" s="32">
        <f t="shared" si="11"/>
        <v>0</v>
      </c>
    </row>
    <row r="110" spans="1:54" ht="31.35" customHeight="1" x14ac:dyDescent="0.15">
      <c r="A110" s="168"/>
      <c r="B110" s="169"/>
      <c r="C110" s="168"/>
      <c r="D110" s="169"/>
      <c r="E110" s="69" t="s">
        <v>15</v>
      </c>
      <c r="F110" s="103" t="s">
        <v>385</v>
      </c>
      <c r="G110" s="82"/>
      <c r="H110" s="72" t="s">
        <v>235</v>
      </c>
      <c r="I110" s="86" t="s">
        <v>66</v>
      </c>
      <c r="J110" s="257"/>
      <c r="L110" s="32">
        <f t="shared" ref="L110:Q110" si="12">ROUND(L108,0)</f>
        <v>0</v>
      </c>
      <c r="M110" s="32">
        <f t="shared" si="12"/>
        <v>1</v>
      </c>
      <c r="N110" s="32">
        <f t="shared" si="12"/>
        <v>1</v>
      </c>
      <c r="O110" s="32">
        <f t="shared" si="12"/>
        <v>2</v>
      </c>
      <c r="P110" s="32">
        <f t="shared" si="12"/>
        <v>2</v>
      </c>
      <c r="Q110" s="32">
        <f t="shared" si="12"/>
        <v>3</v>
      </c>
      <c r="AB110" s="9" t="b">
        <v>0</v>
      </c>
      <c r="AC110" s="32">
        <f t="shared" si="11"/>
        <v>0</v>
      </c>
    </row>
    <row r="111" spans="1:54" s="9" customFormat="1" x14ac:dyDescent="0.15">
      <c r="C111" s="110"/>
      <c r="D111" s="110"/>
      <c r="F111" s="4"/>
      <c r="K111" s="32"/>
      <c r="L111" s="32"/>
      <c r="M111" s="32"/>
      <c r="N111" s="32"/>
      <c r="O111" s="32"/>
      <c r="P111" s="32"/>
      <c r="Q111" s="32"/>
      <c r="R111" s="32"/>
      <c r="S111" s="32"/>
      <c r="T111" s="32"/>
      <c r="U111" s="32"/>
      <c r="V111" s="32"/>
      <c r="W111" s="32"/>
      <c r="X111" s="32"/>
      <c r="Y111" s="32"/>
      <c r="Z111" s="32"/>
      <c r="AA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
    </row>
    <row r="112" spans="1:54" s="9" customFormat="1" x14ac:dyDescent="0.15">
      <c r="B112" s="111"/>
      <c r="C112" s="112"/>
      <c r="D112" s="110"/>
      <c r="F112" s="4"/>
      <c r="G112" s="111"/>
      <c r="K112" s="32"/>
      <c r="L112" s="32"/>
      <c r="M112" s="32"/>
      <c r="N112" s="32"/>
      <c r="O112" s="32"/>
      <c r="P112" s="32"/>
      <c r="Q112" s="32"/>
      <c r="R112" s="32"/>
      <c r="S112" s="32"/>
      <c r="T112" s="32"/>
      <c r="U112" s="32"/>
      <c r="V112" s="32"/>
      <c r="W112" s="32"/>
      <c r="X112" s="32"/>
      <c r="Y112" s="32"/>
      <c r="Z112" s="32"/>
      <c r="AA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
    </row>
    <row r="113" spans="3:54" s="9" customFormat="1" x14ac:dyDescent="0.15">
      <c r="C113" s="110"/>
      <c r="D113" s="110"/>
      <c r="F113" s="4"/>
      <c r="K113" s="32"/>
      <c r="L113" s="32"/>
      <c r="M113" s="32"/>
      <c r="N113" s="32"/>
      <c r="O113" s="32"/>
      <c r="P113" s="32"/>
      <c r="Q113" s="32"/>
      <c r="R113" s="32"/>
      <c r="S113" s="32"/>
      <c r="T113" s="32"/>
      <c r="U113" s="32"/>
      <c r="V113" s="32"/>
      <c r="W113" s="32"/>
      <c r="X113" s="32"/>
      <c r="Y113" s="32"/>
      <c r="Z113" s="32"/>
      <c r="AA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
    </row>
    <row r="114" spans="3:54" s="9" customFormat="1" x14ac:dyDescent="0.15">
      <c r="C114" s="110"/>
      <c r="D114" s="110"/>
      <c r="F114" s="4"/>
      <c r="K114" s="32"/>
      <c r="L114" s="32"/>
      <c r="M114" s="32"/>
      <c r="N114" s="32"/>
      <c r="O114" s="32"/>
      <c r="P114" s="32"/>
      <c r="Q114" s="32"/>
      <c r="R114" s="32"/>
      <c r="S114" s="32"/>
      <c r="T114" s="32"/>
      <c r="U114" s="32"/>
      <c r="V114" s="32"/>
      <c r="W114" s="32"/>
      <c r="X114" s="32"/>
      <c r="Y114" s="32"/>
      <c r="Z114" s="32"/>
      <c r="AA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
    </row>
    <row r="115" spans="3:54" s="9" customFormat="1" x14ac:dyDescent="0.15">
      <c r="C115" s="110"/>
      <c r="D115" s="110"/>
      <c r="F115" s="4"/>
      <c r="K115" s="32"/>
      <c r="L115" s="32"/>
      <c r="M115" s="32"/>
      <c r="N115" s="32"/>
      <c r="O115" s="32"/>
      <c r="P115" s="32"/>
      <c r="Q115" s="32"/>
      <c r="R115" s="32"/>
      <c r="S115" s="32"/>
      <c r="T115" s="32"/>
      <c r="U115" s="32"/>
      <c r="V115" s="32"/>
      <c r="W115" s="32"/>
      <c r="X115" s="32"/>
      <c r="Y115" s="32"/>
      <c r="Z115" s="32"/>
      <c r="AA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
    </row>
    <row r="116" spans="3:54" s="9" customFormat="1" x14ac:dyDescent="0.15">
      <c r="C116" s="110"/>
      <c r="D116" s="110"/>
      <c r="F116" s="4"/>
      <c r="K116" s="32"/>
      <c r="L116" s="32"/>
      <c r="M116" s="32"/>
      <c r="N116" s="32"/>
      <c r="O116" s="32"/>
      <c r="P116" s="32"/>
      <c r="Q116" s="32"/>
      <c r="R116" s="32"/>
      <c r="S116" s="32"/>
      <c r="T116" s="32"/>
      <c r="U116" s="32"/>
      <c r="V116" s="32"/>
      <c r="W116" s="32"/>
      <c r="X116" s="32"/>
      <c r="Y116" s="32"/>
      <c r="Z116" s="32"/>
      <c r="AA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
    </row>
    <row r="117" spans="3:54" s="9" customFormat="1" x14ac:dyDescent="0.15">
      <c r="C117" s="110"/>
      <c r="D117" s="110"/>
      <c r="F117" s="4"/>
      <c r="K117" s="32"/>
      <c r="L117" s="32"/>
      <c r="M117" s="32"/>
      <c r="N117" s="32"/>
      <c r="O117" s="32"/>
      <c r="P117" s="32"/>
      <c r="Q117" s="32"/>
      <c r="R117" s="32"/>
      <c r="S117" s="32"/>
      <c r="T117" s="32"/>
      <c r="U117" s="32"/>
      <c r="V117" s="32"/>
      <c r="W117" s="32"/>
      <c r="X117" s="32"/>
      <c r="Y117" s="32"/>
      <c r="Z117" s="32"/>
      <c r="AA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
    </row>
    <row r="118" spans="3:54" s="9" customFormat="1" x14ac:dyDescent="0.15">
      <c r="C118" s="110"/>
      <c r="D118" s="110"/>
      <c r="F118" s="4"/>
      <c r="K118" s="32"/>
      <c r="L118" s="32"/>
      <c r="M118" s="32"/>
      <c r="N118" s="32"/>
      <c r="O118" s="32"/>
      <c r="P118" s="32"/>
      <c r="Q118" s="32"/>
      <c r="R118" s="32"/>
      <c r="S118" s="32"/>
      <c r="T118" s="32"/>
      <c r="U118" s="32"/>
      <c r="V118" s="32"/>
      <c r="W118" s="32"/>
      <c r="X118" s="32"/>
      <c r="Y118" s="32"/>
      <c r="Z118" s="32"/>
      <c r="AA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
    </row>
    <row r="119" spans="3:54" s="9" customFormat="1" x14ac:dyDescent="0.15">
      <c r="C119" s="110"/>
      <c r="D119" s="110"/>
      <c r="F119" s="4"/>
      <c r="K119" s="32"/>
      <c r="L119" s="32"/>
      <c r="M119" s="32"/>
      <c r="N119" s="32"/>
      <c r="O119" s="32"/>
      <c r="P119" s="32"/>
      <c r="Q119" s="32"/>
      <c r="R119" s="32"/>
      <c r="S119" s="32"/>
      <c r="T119" s="32"/>
      <c r="U119" s="32"/>
      <c r="V119" s="32"/>
      <c r="W119" s="32"/>
      <c r="X119" s="32"/>
      <c r="Y119" s="32"/>
      <c r="Z119" s="32"/>
      <c r="AA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
    </row>
    <row r="120" spans="3:54" s="9" customFormat="1" x14ac:dyDescent="0.15">
      <c r="C120" s="110"/>
      <c r="D120" s="110"/>
      <c r="F120" s="4"/>
      <c r="K120" s="32"/>
      <c r="L120" s="32"/>
      <c r="M120" s="32"/>
      <c r="N120" s="32"/>
      <c r="O120" s="32"/>
      <c r="P120" s="32"/>
      <c r="Q120" s="32"/>
      <c r="R120" s="32"/>
      <c r="S120" s="32"/>
      <c r="T120" s="32"/>
      <c r="U120" s="32"/>
      <c r="V120" s="32"/>
      <c r="W120" s="32"/>
      <c r="X120" s="32"/>
      <c r="Y120" s="32"/>
      <c r="Z120" s="32"/>
      <c r="AA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
    </row>
    <row r="121" spans="3:54" s="9" customFormat="1" x14ac:dyDescent="0.15">
      <c r="C121" s="110"/>
      <c r="D121" s="110"/>
      <c r="F121" s="4"/>
      <c r="K121" s="32"/>
      <c r="L121" s="32"/>
      <c r="M121" s="32"/>
      <c r="N121" s="32"/>
      <c r="O121" s="32"/>
      <c r="P121" s="32"/>
      <c r="Q121" s="32"/>
      <c r="R121" s="32"/>
      <c r="S121" s="32"/>
      <c r="T121" s="32"/>
      <c r="U121" s="32"/>
      <c r="V121" s="32"/>
      <c r="W121" s="32"/>
      <c r="X121" s="32"/>
      <c r="Y121" s="32"/>
      <c r="Z121" s="32"/>
      <c r="AA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
    </row>
    <row r="122" spans="3:54" s="9" customFormat="1" x14ac:dyDescent="0.15">
      <c r="C122" s="110"/>
      <c r="D122" s="110"/>
      <c r="F122" s="4"/>
      <c r="K122" s="32"/>
      <c r="L122" s="32"/>
      <c r="M122" s="32"/>
      <c r="N122" s="32"/>
      <c r="O122" s="32"/>
      <c r="P122" s="32"/>
      <c r="Q122" s="32"/>
      <c r="R122" s="32"/>
      <c r="S122" s="32"/>
      <c r="T122" s="32"/>
      <c r="U122" s="32"/>
      <c r="V122" s="32"/>
      <c r="W122" s="32"/>
      <c r="X122" s="32"/>
      <c r="Y122" s="32"/>
      <c r="Z122" s="32"/>
      <c r="AA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
    </row>
    <row r="123" spans="3:54" s="9" customFormat="1" x14ac:dyDescent="0.15">
      <c r="C123" s="110"/>
      <c r="D123" s="110"/>
      <c r="F123" s="4"/>
      <c r="K123" s="32"/>
      <c r="L123" s="32"/>
      <c r="M123" s="32"/>
      <c r="N123" s="32"/>
      <c r="O123" s="32"/>
      <c r="P123" s="32"/>
      <c r="Q123" s="32"/>
      <c r="R123" s="32"/>
      <c r="S123" s="32"/>
      <c r="T123" s="32"/>
      <c r="U123" s="32"/>
      <c r="V123" s="32"/>
      <c r="W123" s="32"/>
      <c r="X123" s="32"/>
      <c r="Y123" s="32"/>
      <c r="Z123" s="32"/>
      <c r="AA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
    </row>
    <row r="124" spans="3:54" s="9" customFormat="1" x14ac:dyDescent="0.15">
      <c r="C124" s="110"/>
      <c r="D124" s="110"/>
      <c r="F124" s="4"/>
      <c r="K124" s="32"/>
      <c r="L124" s="32"/>
      <c r="M124" s="32"/>
      <c r="N124" s="32"/>
      <c r="O124" s="32"/>
      <c r="P124" s="32"/>
      <c r="Q124" s="32"/>
      <c r="R124" s="32"/>
      <c r="S124" s="32"/>
      <c r="T124" s="32"/>
      <c r="U124" s="32"/>
      <c r="V124" s="32"/>
      <c r="W124" s="32"/>
      <c r="X124" s="32"/>
      <c r="Y124" s="32"/>
      <c r="Z124" s="32"/>
      <c r="AA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
    </row>
    <row r="125" spans="3:54" s="9" customFormat="1" x14ac:dyDescent="0.15">
      <c r="C125" s="110"/>
      <c r="D125" s="110"/>
      <c r="F125" s="4"/>
      <c r="K125" s="32"/>
      <c r="L125" s="32"/>
      <c r="M125" s="32"/>
      <c r="N125" s="32"/>
      <c r="O125" s="32"/>
      <c r="P125" s="32"/>
      <c r="Q125" s="32"/>
      <c r="R125" s="32"/>
      <c r="S125" s="32"/>
      <c r="T125" s="32"/>
      <c r="U125" s="32"/>
      <c r="V125" s="32"/>
      <c r="W125" s="32"/>
      <c r="X125" s="32"/>
      <c r="Y125" s="32"/>
      <c r="Z125" s="32"/>
      <c r="AA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
    </row>
    <row r="126" spans="3:54" s="9" customFormat="1" x14ac:dyDescent="0.15">
      <c r="C126" s="110"/>
      <c r="D126" s="110"/>
      <c r="F126" s="4"/>
      <c r="K126" s="32"/>
      <c r="L126" s="32"/>
      <c r="M126" s="32"/>
      <c r="N126" s="32"/>
      <c r="O126" s="32"/>
      <c r="P126" s="32"/>
      <c r="Q126" s="32"/>
      <c r="R126" s="32"/>
      <c r="S126" s="32"/>
      <c r="T126" s="32"/>
      <c r="U126" s="32"/>
      <c r="V126" s="32"/>
      <c r="W126" s="32"/>
      <c r="X126" s="32"/>
      <c r="Y126" s="32"/>
      <c r="Z126" s="32"/>
      <c r="AA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
    </row>
    <row r="127" spans="3:54" s="9" customFormat="1" x14ac:dyDescent="0.15">
      <c r="C127" s="110"/>
      <c r="D127" s="110"/>
      <c r="F127" s="4"/>
      <c r="K127" s="32"/>
      <c r="L127" s="32"/>
      <c r="M127" s="32"/>
      <c r="N127" s="32"/>
      <c r="O127" s="32"/>
      <c r="P127" s="32"/>
      <c r="Q127" s="32"/>
      <c r="R127" s="32"/>
      <c r="S127" s="32"/>
      <c r="T127" s="32"/>
      <c r="U127" s="32"/>
      <c r="V127" s="32"/>
      <c r="W127" s="32"/>
      <c r="X127" s="32"/>
      <c r="Y127" s="32"/>
      <c r="Z127" s="32"/>
      <c r="AA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
    </row>
    <row r="128" spans="3:54" s="9" customFormat="1" x14ac:dyDescent="0.15">
      <c r="C128" s="110"/>
      <c r="D128" s="110"/>
      <c r="F128" s="4"/>
      <c r="K128" s="32"/>
      <c r="L128" s="32"/>
      <c r="M128" s="32"/>
      <c r="N128" s="32"/>
      <c r="O128" s="32"/>
      <c r="P128" s="32"/>
      <c r="Q128" s="32"/>
      <c r="R128" s="32"/>
      <c r="S128" s="32"/>
      <c r="T128" s="32"/>
      <c r="U128" s="32"/>
      <c r="V128" s="32"/>
      <c r="W128" s="32"/>
      <c r="X128" s="32"/>
      <c r="Y128" s="32"/>
      <c r="Z128" s="32"/>
      <c r="AA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
    </row>
    <row r="129" spans="3:54" s="9" customFormat="1" x14ac:dyDescent="0.15">
      <c r="C129" s="110"/>
      <c r="D129" s="110"/>
      <c r="F129" s="4"/>
      <c r="K129" s="32"/>
      <c r="L129" s="32"/>
      <c r="M129" s="32"/>
      <c r="N129" s="32"/>
      <c r="O129" s="32"/>
      <c r="P129" s="32"/>
      <c r="Q129" s="32"/>
      <c r="R129" s="32"/>
      <c r="S129" s="32"/>
      <c r="T129" s="32"/>
      <c r="U129" s="32"/>
      <c r="V129" s="32"/>
      <c r="W129" s="32"/>
      <c r="X129" s="32"/>
      <c r="Y129" s="32"/>
      <c r="Z129" s="32"/>
      <c r="AA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
    </row>
    <row r="130" spans="3:54" s="9" customFormat="1" x14ac:dyDescent="0.15">
      <c r="C130" s="110"/>
      <c r="D130" s="110"/>
      <c r="F130" s="4"/>
      <c r="K130" s="32"/>
      <c r="L130" s="32"/>
      <c r="M130" s="32"/>
      <c r="N130" s="32"/>
      <c r="O130" s="32"/>
      <c r="P130" s="32"/>
      <c r="Q130" s="32"/>
      <c r="R130" s="32"/>
      <c r="S130" s="32"/>
      <c r="T130" s="32"/>
      <c r="U130" s="32"/>
      <c r="V130" s="32"/>
      <c r="W130" s="32"/>
      <c r="X130" s="32"/>
      <c r="Y130" s="32"/>
      <c r="Z130" s="32"/>
      <c r="AA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
    </row>
    <row r="131" spans="3:54" s="9" customFormat="1" x14ac:dyDescent="0.15">
      <c r="C131" s="110"/>
      <c r="D131" s="110"/>
      <c r="F131" s="4"/>
      <c r="K131" s="32"/>
      <c r="L131" s="32"/>
      <c r="M131" s="32"/>
      <c r="N131" s="32"/>
      <c r="O131" s="32"/>
      <c r="P131" s="32"/>
      <c r="Q131" s="32"/>
      <c r="R131" s="32"/>
      <c r="S131" s="32"/>
      <c r="T131" s="32"/>
      <c r="U131" s="32"/>
      <c r="V131" s="32"/>
      <c r="W131" s="32"/>
      <c r="X131" s="32"/>
      <c r="Y131" s="32"/>
      <c r="Z131" s="32"/>
      <c r="AA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
    </row>
    <row r="132" spans="3:54" s="9" customFormat="1" x14ac:dyDescent="0.15">
      <c r="C132" s="110"/>
      <c r="D132" s="110"/>
      <c r="F132" s="4"/>
      <c r="K132" s="32"/>
      <c r="L132" s="32"/>
      <c r="M132" s="32"/>
      <c r="N132" s="32"/>
      <c r="O132" s="32"/>
      <c r="P132" s="32"/>
      <c r="Q132" s="32"/>
      <c r="R132" s="32"/>
      <c r="S132" s="32"/>
      <c r="T132" s="32"/>
      <c r="U132" s="32"/>
      <c r="V132" s="32"/>
      <c r="W132" s="32"/>
      <c r="X132" s="32"/>
      <c r="Y132" s="32"/>
      <c r="Z132" s="32"/>
      <c r="AA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
    </row>
    <row r="133" spans="3:54" s="9" customFormat="1" x14ac:dyDescent="0.15">
      <c r="C133" s="110"/>
      <c r="D133" s="110"/>
      <c r="F133" s="4"/>
      <c r="K133" s="32"/>
      <c r="L133" s="32"/>
      <c r="M133" s="32"/>
      <c r="N133" s="32"/>
      <c r="O133" s="32"/>
      <c r="P133" s="32"/>
      <c r="Q133" s="32"/>
      <c r="R133" s="32"/>
      <c r="S133" s="32"/>
      <c r="T133" s="32"/>
      <c r="U133" s="32"/>
      <c r="V133" s="32"/>
      <c r="W133" s="32"/>
      <c r="X133" s="32"/>
      <c r="Y133" s="32"/>
      <c r="Z133" s="32"/>
      <c r="AA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
    </row>
    <row r="134" spans="3:54" s="9" customFormat="1" x14ac:dyDescent="0.15">
      <c r="C134" s="110"/>
      <c r="D134" s="110"/>
      <c r="F134" s="4"/>
      <c r="K134" s="32"/>
      <c r="L134" s="32"/>
      <c r="M134" s="32"/>
      <c r="N134" s="32"/>
      <c r="O134" s="32"/>
      <c r="P134" s="32"/>
      <c r="Q134" s="32"/>
      <c r="R134" s="32"/>
      <c r="S134" s="32"/>
      <c r="T134" s="32"/>
      <c r="U134" s="32"/>
      <c r="V134" s="32"/>
      <c r="W134" s="32"/>
      <c r="X134" s="32"/>
      <c r="Y134" s="32"/>
      <c r="Z134" s="32"/>
      <c r="AA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
    </row>
    <row r="135" spans="3:54" s="9" customFormat="1" x14ac:dyDescent="0.15">
      <c r="C135" s="110"/>
      <c r="D135" s="110"/>
      <c r="F135" s="4"/>
      <c r="K135" s="32"/>
      <c r="L135" s="32"/>
      <c r="M135" s="32"/>
      <c r="N135" s="32"/>
      <c r="O135" s="32"/>
      <c r="P135" s="32"/>
      <c r="Q135" s="32"/>
      <c r="R135" s="32"/>
      <c r="S135" s="32"/>
      <c r="T135" s="32"/>
      <c r="U135" s="32"/>
      <c r="V135" s="32"/>
      <c r="W135" s="32"/>
      <c r="X135" s="32"/>
      <c r="Y135" s="32"/>
      <c r="Z135" s="32"/>
      <c r="AA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
    </row>
    <row r="136" spans="3:54" s="9" customFormat="1" x14ac:dyDescent="0.15">
      <c r="C136" s="110"/>
      <c r="D136" s="110"/>
      <c r="F136" s="4"/>
      <c r="K136" s="32"/>
      <c r="L136" s="32"/>
      <c r="M136" s="32"/>
      <c r="N136" s="32"/>
      <c r="O136" s="32"/>
      <c r="P136" s="32"/>
      <c r="Q136" s="32"/>
      <c r="R136" s="32"/>
      <c r="S136" s="32"/>
      <c r="T136" s="32"/>
      <c r="U136" s="32"/>
      <c r="V136" s="32"/>
      <c r="W136" s="32"/>
      <c r="X136" s="32"/>
      <c r="Y136" s="32"/>
      <c r="Z136" s="32"/>
      <c r="AA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
    </row>
    <row r="137" spans="3:54" s="9" customFormat="1" x14ac:dyDescent="0.15">
      <c r="C137" s="110"/>
      <c r="D137" s="110"/>
      <c r="F137" s="4"/>
      <c r="K137" s="32"/>
      <c r="L137" s="32"/>
      <c r="M137" s="32"/>
      <c r="N137" s="32"/>
      <c r="O137" s="32"/>
      <c r="P137" s="32"/>
      <c r="Q137" s="32"/>
      <c r="R137" s="32"/>
      <c r="S137" s="32"/>
      <c r="T137" s="32"/>
      <c r="U137" s="32"/>
      <c r="V137" s="32"/>
      <c r="W137" s="32"/>
      <c r="X137" s="32"/>
      <c r="Y137" s="32"/>
      <c r="Z137" s="32"/>
      <c r="AA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
    </row>
    <row r="138" spans="3:54" s="9" customFormat="1" x14ac:dyDescent="0.15">
      <c r="C138" s="110"/>
      <c r="D138" s="110"/>
      <c r="F138" s="4"/>
      <c r="K138" s="32"/>
      <c r="L138" s="32"/>
      <c r="M138" s="32"/>
      <c r="N138" s="32"/>
      <c r="O138" s="32"/>
      <c r="P138" s="32"/>
      <c r="Q138" s="32"/>
      <c r="R138" s="32"/>
      <c r="S138" s="32"/>
      <c r="T138" s="32"/>
      <c r="U138" s="32"/>
      <c r="V138" s="32"/>
      <c r="W138" s="32"/>
      <c r="X138" s="32"/>
      <c r="Y138" s="32"/>
      <c r="Z138" s="32"/>
      <c r="AA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
    </row>
    <row r="139" spans="3:54" s="9" customFormat="1" x14ac:dyDescent="0.15">
      <c r="C139" s="110"/>
      <c r="D139" s="110"/>
      <c r="F139" s="4"/>
      <c r="K139" s="32"/>
      <c r="L139" s="32"/>
      <c r="M139" s="32"/>
      <c r="N139" s="32"/>
      <c r="O139" s="32"/>
      <c r="P139" s="32"/>
      <c r="Q139" s="32"/>
      <c r="R139" s="32"/>
      <c r="S139" s="32"/>
      <c r="T139" s="32"/>
      <c r="U139" s="32"/>
      <c r="V139" s="32"/>
      <c r="W139" s="32"/>
      <c r="X139" s="32"/>
      <c r="Y139" s="32"/>
      <c r="Z139" s="32"/>
      <c r="AA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
    </row>
    <row r="140" spans="3:54" s="9" customFormat="1" x14ac:dyDescent="0.15">
      <c r="C140" s="110"/>
      <c r="D140" s="110"/>
      <c r="F140" s="4"/>
      <c r="K140" s="32"/>
      <c r="L140" s="32"/>
      <c r="M140" s="32"/>
      <c r="N140" s="32"/>
      <c r="O140" s="32"/>
      <c r="P140" s="32"/>
      <c r="Q140" s="32"/>
      <c r="R140" s="32"/>
      <c r="S140" s="32"/>
      <c r="T140" s="32"/>
      <c r="U140" s="32"/>
      <c r="V140" s="32"/>
      <c r="W140" s="32"/>
      <c r="X140" s="32"/>
      <c r="Y140" s="32"/>
      <c r="Z140" s="32"/>
      <c r="AA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
    </row>
    <row r="141" spans="3:54" s="9" customFormat="1" x14ac:dyDescent="0.15">
      <c r="C141" s="110"/>
      <c r="D141" s="110"/>
      <c r="F141" s="4"/>
      <c r="K141" s="32"/>
      <c r="L141" s="32"/>
      <c r="M141" s="32"/>
      <c r="N141" s="32"/>
      <c r="O141" s="32"/>
      <c r="P141" s="32"/>
      <c r="Q141" s="32"/>
      <c r="R141" s="32"/>
      <c r="S141" s="32"/>
      <c r="T141" s="32"/>
      <c r="U141" s="32"/>
      <c r="V141" s="32"/>
      <c r="W141" s="32"/>
      <c r="X141" s="32"/>
      <c r="Y141" s="32"/>
      <c r="Z141" s="32"/>
      <c r="AA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
    </row>
    <row r="142" spans="3:54" s="9" customFormat="1" x14ac:dyDescent="0.15">
      <c r="C142" s="110"/>
      <c r="D142" s="110"/>
      <c r="F142" s="4"/>
      <c r="K142" s="32"/>
      <c r="L142" s="32"/>
      <c r="M142" s="32"/>
      <c r="N142" s="32"/>
      <c r="O142" s="32"/>
      <c r="P142" s="32"/>
      <c r="Q142" s="32"/>
      <c r="R142" s="32"/>
      <c r="S142" s="32"/>
      <c r="T142" s="32"/>
      <c r="U142" s="32"/>
      <c r="V142" s="32"/>
      <c r="W142" s="32"/>
      <c r="X142" s="32"/>
      <c r="Y142" s="32"/>
      <c r="Z142" s="32"/>
      <c r="AA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
    </row>
    <row r="143" spans="3:54" s="9" customFormat="1" x14ac:dyDescent="0.15">
      <c r="C143" s="110"/>
      <c r="D143" s="110"/>
      <c r="F143" s="4"/>
      <c r="K143" s="32"/>
      <c r="L143" s="32"/>
      <c r="M143" s="32"/>
      <c r="N143" s="32"/>
      <c r="O143" s="32"/>
      <c r="P143" s="32"/>
      <c r="Q143" s="32"/>
      <c r="R143" s="32"/>
      <c r="S143" s="32"/>
      <c r="T143" s="32"/>
      <c r="U143" s="32"/>
      <c r="V143" s="32"/>
      <c r="W143" s="32"/>
      <c r="X143" s="32"/>
      <c r="Y143" s="32"/>
      <c r="Z143" s="32"/>
      <c r="AA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
    </row>
    <row r="144" spans="3:54" s="9" customFormat="1" x14ac:dyDescent="0.15">
      <c r="C144" s="110"/>
      <c r="D144" s="110"/>
      <c r="F144" s="4"/>
      <c r="K144" s="32"/>
      <c r="L144" s="32"/>
      <c r="M144" s="32"/>
      <c r="N144" s="32"/>
      <c r="O144" s="32"/>
      <c r="P144" s="32"/>
      <c r="Q144" s="32"/>
      <c r="R144" s="32"/>
      <c r="S144" s="32"/>
      <c r="T144" s="32"/>
      <c r="U144" s="32"/>
      <c r="V144" s="32"/>
      <c r="W144" s="32"/>
      <c r="X144" s="32"/>
      <c r="Y144" s="32"/>
      <c r="Z144" s="32"/>
      <c r="AA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
    </row>
    <row r="145" spans="3:54" s="9" customFormat="1" x14ac:dyDescent="0.15">
      <c r="C145" s="110"/>
      <c r="D145" s="110"/>
      <c r="F145" s="4"/>
      <c r="K145" s="32"/>
      <c r="L145" s="32"/>
      <c r="M145" s="32"/>
      <c r="N145" s="32"/>
      <c r="O145" s="32"/>
      <c r="P145" s="32"/>
      <c r="Q145" s="32"/>
      <c r="R145" s="32"/>
      <c r="S145" s="32"/>
      <c r="T145" s="32"/>
      <c r="U145" s="32"/>
      <c r="V145" s="32"/>
      <c r="W145" s="32"/>
      <c r="X145" s="32"/>
      <c r="Y145" s="32"/>
      <c r="Z145" s="32"/>
      <c r="AA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
    </row>
    <row r="146" spans="3:54" s="9" customFormat="1" x14ac:dyDescent="0.15">
      <c r="C146" s="110"/>
      <c r="D146" s="110"/>
      <c r="F146" s="4"/>
      <c r="K146" s="32"/>
      <c r="L146" s="32"/>
      <c r="M146" s="32"/>
      <c r="N146" s="32"/>
      <c r="O146" s="32"/>
      <c r="P146" s="32"/>
      <c r="Q146" s="32"/>
      <c r="R146" s="32"/>
      <c r="S146" s="32"/>
      <c r="T146" s="32"/>
      <c r="U146" s="32"/>
      <c r="V146" s="32"/>
      <c r="W146" s="32"/>
      <c r="X146" s="32"/>
      <c r="Y146" s="32"/>
      <c r="Z146" s="32"/>
      <c r="AA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
    </row>
    <row r="147" spans="3:54" s="9" customFormat="1" x14ac:dyDescent="0.15">
      <c r="C147" s="110"/>
      <c r="D147" s="110"/>
      <c r="F147" s="4"/>
      <c r="K147" s="32"/>
      <c r="L147" s="32"/>
      <c r="M147" s="32"/>
      <c r="N147" s="32"/>
      <c r="O147" s="32"/>
      <c r="P147" s="32"/>
      <c r="Q147" s="32"/>
      <c r="R147" s="32"/>
      <c r="S147" s="32"/>
      <c r="T147" s="32"/>
      <c r="U147" s="32"/>
      <c r="V147" s="32"/>
      <c r="W147" s="32"/>
      <c r="X147" s="32"/>
      <c r="Y147" s="32"/>
      <c r="Z147" s="32"/>
      <c r="AA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
    </row>
    <row r="148" spans="3:54" s="9" customFormat="1" x14ac:dyDescent="0.15">
      <c r="C148" s="110"/>
      <c r="D148" s="110"/>
      <c r="F148" s="4"/>
      <c r="K148" s="32"/>
      <c r="L148" s="32"/>
      <c r="M148" s="32"/>
      <c r="N148" s="32"/>
      <c r="O148" s="32"/>
      <c r="P148" s="32"/>
      <c r="Q148" s="32"/>
      <c r="R148" s="32"/>
      <c r="S148" s="32"/>
      <c r="T148" s="32"/>
      <c r="U148" s="32"/>
      <c r="V148" s="32"/>
      <c r="W148" s="32"/>
      <c r="X148" s="32"/>
      <c r="Y148" s="32"/>
      <c r="Z148" s="32"/>
      <c r="AA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
    </row>
    <row r="149" spans="3:54" s="9" customFormat="1" x14ac:dyDescent="0.15">
      <c r="C149" s="110"/>
      <c r="D149" s="110"/>
      <c r="F149" s="4"/>
      <c r="K149" s="32"/>
      <c r="L149" s="32"/>
      <c r="M149" s="32"/>
      <c r="N149" s="32"/>
      <c r="O149" s="32"/>
      <c r="P149" s="32"/>
      <c r="Q149" s="32"/>
      <c r="R149" s="32"/>
      <c r="S149" s="32"/>
      <c r="T149" s="32"/>
      <c r="U149" s="32"/>
      <c r="V149" s="32"/>
      <c r="W149" s="32"/>
      <c r="X149" s="32"/>
      <c r="Y149" s="32"/>
      <c r="Z149" s="32"/>
      <c r="AA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
    </row>
    <row r="150" spans="3:54" s="9" customFormat="1" x14ac:dyDescent="0.15">
      <c r="C150" s="110"/>
      <c r="D150" s="110"/>
      <c r="F150" s="4"/>
      <c r="K150" s="32"/>
      <c r="L150" s="32"/>
      <c r="M150" s="32"/>
      <c r="N150" s="32"/>
      <c r="O150" s="32"/>
      <c r="P150" s="32"/>
      <c r="Q150" s="32"/>
      <c r="R150" s="32"/>
      <c r="S150" s="32"/>
      <c r="T150" s="32"/>
      <c r="U150" s="32"/>
      <c r="V150" s="32"/>
      <c r="W150" s="32"/>
      <c r="X150" s="32"/>
      <c r="Y150" s="32"/>
      <c r="Z150" s="32"/>
      <c r="AA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
    </row>
    <row r="151" spans="3:54" s="9" customFormat="1" x14ac:dyDescent="0.15">
      <c r="C151" s="110"/>
      <c r="D151" s="110"/>
      <c r="F151" s="4"/>
      <c r="K151" s="32"/>
      <c r="L151" s="32"/>
      <c r="M151" s="32"/>
      <c r="N151" s="32"/>
      <c r="O151" s="32"/>
      <c r="P151" s="32"/>
      <c r="Q151" s="32"/>
      <c r="R151" s="32"/>
      <c r="S151" s="32"/>
      <c r="T151" s="32"/>
      <c r="U151" s="32"/>
      <c r="V151" s="32"/>
      <c r="W151" s="32"/>
      <c r="X151" s="32"/>
      <c r="Y151" s="32"/>
      <c r="Z151" s="32"/>
      <c r="AA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
    </row>
    <row r="152" spans="3:54" s="9" customFormat="1" x14ac:dyDescent="0.15">
      <c r="C152" s="110"/>
      <c r="D152" s="110"/>
      <c r="F152" s="4"/>
      <c r="K152" s="32"/>
      <c r="L152" s="32"/>
      <c r="M152" s="32"/>
      <c r="N152" s="32"/>
      <c r="O152" s="32"/>
      <c r="P152" s="32"/>
      <c r="Q152" s="32"/>
      <c r="R152" s="32"/>
      <c r="S152" s="32"/>
      <c r="T152" s="32"/>
      <c r="U152" s="32"/>
      <c r="V152" s="32"/>
      <c r="W152" s="32"/>
      <c r="X152" s="32"/>
      <c r="Y152" s="32"/>
      <c r="Z152" s="32"/>
      <c r="AA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
    </row>
    <row r="153" spans="3:54" s="9" customFormat="1" x14ac:dyDescent="0.15">
      <c r="C153" s="110"/>
      <c r="D153" s="110"/>
      <c r="F153" s="4"/>
      <c r="K153" s="32"/>
      <c r="L153" s="32"/>
      <c r="M153" s="32"/>
      <c r="N153" s="32"/>
      <c r="O153" s="32"/>
      <c r="P153" s="32"/>
      <c r="Q153" s="32"/>
      <c r="R153" s="32"/>
      <c r="S153" s="32"/>
      <c r="T153" s="32"/>
      <c r="U153" s="32"/>
      <c r="V153" s="32"/>
      <c r="W153" s="32"/>
      <c r="X153" s="32"/>
      <c r="Y153" s="32"/>
      <c r="Z153" s="32"/>
      <c r="AA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
    </row>
    <row r="154" spans="3:54" s="9" customFormat="1" x14ac:dyDescent="0.15">
      <c r="C154" s="110"/>
      <c r="D154" s="110"/>
      <c r="F154" s="4"/>
      <c r="K154" s="32"/>
      <c r="L154" s="32"/>
      <c r="M154" s="32"/>
      <c r="N154" s="32"/>
      <c r="O154" s="32"/>
      <c r="P154" s="32"/>
      <c r="Q154" s="32"/>
      <c r="R154" s="32"/>
      <c r="S154" s="32"/>
      <c r="T154" s="32"/>
      <c r="U154" s="32"/>
      <c r="V154" s="32"/>
      <c r="W154" s="32"/>
      <c r="X154" s="32"/>
      <c r="Y154" s="32"/>
      <c r="Z154" s="32"/>
      <c r="AA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
    </row>
    <row r="155" spans="3:54" s="9" customFormat="1" x14ac:dyDescent="0.15">
      <c r="C155" s="110"/>
      <c r="D155" s="110"/>
      <c r="F155" s="4"/>
      <c r="K155" s="32"/>
      <c r="L155" s="32"/>
      <c r="M155" s="32"/>
      <c r="N155" s="32"/>
      <c r="O155" s="32"/>
      <c r="P155" s="32"/>
      <c r="Q155" s="32"/>
      <c r="R155" s="32"/>
      <c r="S155" s="32"/>
      <c r="T155" s="32"/>
      <c r="U155" s="32"/>
      <c r="V155" s="32"/>
      <c r="W155" s="32"/>
      <c r="X155" s="32"/>
      <c r="Y155" s="32"/>
      <c r="Z155" s="32"/>
      <c r="AA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
    </row>
    <row r="156" spans="3:54" s="9" customFormat="1" x14ac:dyDescent="0.15">
      <c r="C156" s="110"/>
      <c r="D156" s="110"/>
      <c r="F156" s="4"/>
      <c r="K156" s="32"/>
      <c r="L156" s="32"/>
      <c r="M156" s="32"/>
      <c r="N156" s="32"/>
      <c r="O156" s="32"/>
      <c r="P156" s="32"/>
      <c r="Q156" s="32"/>
      <c r="R156" s="32"/>
      <c r="S156" s="32"/>
      <c r="T156" s="32"/>
      <c r="U156" s="32"/>
      <c r="V156" s="32"/>
      <c r="W156" s="32"/>
      <c r="X156" s="32"/>
      <c r="Y156" s="32"/>
      <c r="Z156" s="32"/>
      <c r="AA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
    </row>
    <row r="157" spans="3:54" s="9" customFormat="1" x14ac:dyDescent="0.15">
      <c r="C157" s="110"/>
      <c r="D157" s="110"/>
      <c r="F157" s="4"/>
      <c r="K157" s="32"/>
      <c r="L157" s="32"/>
      <c r="M157" s="32"/>
      <c r="N157" s="32"/>
      <c r="O157" s="32"/>
      <c r="P157" s="32"/>
      <c r="Q157" s="32"/>
      <c r="R157" s="32"/>
      <c r="S157" s="32"/>
      <c r="T157" s="32"/>
      <c r="U157" s="32"/>
      <c r="V157" s="32"/>
      <c r="W157" s="32"/>
      <c r="X157" s="32"/>
      <c r="Y157" s="32"/>
      <c r="Z157" s="32"/>
      <c r="AA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
    </row>
    <row r="158" spans="3:54" s="9" customFormat="1" x14ac:dyDescent="0.15">
      <c r="C158" s="110"/>
      <c r="D158" s="110"/>
      <c r="F158" s="4"/>
      <c r="K158" s="32"/>
      <c r="L158" s="32"/>
      <c r="M158" s="32"/>
      <c r="N158" s="32"/>
      <c r="O158" s="32"/>
      <c r="P158" s="32"/>
      <c r="Q158" s="32"/>
      <c r="R158" s="32"/>
      <c r="S158" s="32"/>
      <c r="T158" s="32"/>
      <c r="U158" s="32"/>
      <c r="V158" s="32"/>
      <c r="W158" s="32"/>
      <c r="X158" s="32"/>
      <c r="Y158" s="32"/>
      <c r="Z158" s="32"/>
      <c r="AA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
    </row>
    <row r="159" spans="3:54" s="9" customFormat="1" x14ac:dyDescent="0.15">
      <c r="C159" s="110"/>
      <c r="D159" s="110"/>
      <c r="F159" s="4"/>
      <c r="K159" s="32"/>
      <c r="L159" s="32"/>
      <c r="M159" s="32"/>
      <c r="N159" s="32"/>
      <c r="O159" s="32"/>
      <c r="P159" s="32"/>
      <c r="Q159" s="32"/>
      <c r="R159" s="32"/>
      <c r="S159" s="32"/>
      <c r="T159" s="32"/>
      <c r="U159" s="32"/>
      <c r="V159" s="32"/>
      <c r="W159" s="32"/>
      <c r="X159" s="32"/>
      <c r="Y159" s="32"/>
      <c r="Z159" s="32"/>
      <c r="AA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
    </row>
    <row r="160" spans="3:54" s="9" customFormat="1" x14ac:dyDescent="0.15">
      <c r="C160" s="110"/>
      <c r="D160" s="110"/>
      <c r="F160" s="4"/>
      <c r="K160" s="32"/>
      <c r="L160" s="32"/>
      <c r="M160" s="32"/>
      <c r="N160" s="32"/>
      <c r="O160" s="32"/>
      <c r="P160" s="32"/>
      <c r="Q160" s="32"/>
      <c r="R160" s="32"/>
      <c r="S160" s="32"/>
      <c r="T160" s="32"/>
      <c r="U160" s="32"/>
      <c r="V160" s="32"/>
      <c r="W160" s="32"/>
      <c r="X160" s="32"/>
      <c r="Y160" s="32"/>
      <c r="Z160" s="32"/>
      <c r="AA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
    </row>
    <row r="161" spans="3:54" s="9" customFormat="1" x14ac:dyDescent="0.15">
      <c r="C161" s="110"/>
      <c r="D161" s="110"/>
      <c r="F161" s="4"/>
      <c r="K161" s="32"/>
      <c r="L161" s="32"/>
      <c r="M161" s="32"/>
      <c r="N161" s="32"/>
      <c r="O161" s="32"/>
      <c r="P161" s="32"/>
      <c r="Q161" s="32"/>
      <c r="R161" s="32"/>
      <c r="S161" s="32"/>
      <c r="T161" s="32"/>
      <c r="U161" s="32"/>
      <c r="V161" s="32"/>
      <c r="W161" s="32"/>
      <c r="X161" s="32"/>
      <c r="Y161" s="32"/>
      <c r="Z161" s="32"/>
      <c r="AA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
    </row>
    <row r="162" spans="3:54" s="9" customFormat="1" x14ac:dyDescent="0.15">
      <c r="C162" s="110"/>
      <c r="D162" s="110"/>
      <c r="F162" s="4"/>
      <c r="K162" s="32"/>
      <c r="L162" s="32"/>
      <c r="M162" s="32"/>
      <c r="N162" s="32"/>
      <c r="O162" s="32"/>
      <c r="P162" s="32"/>
      <c r="Q162" s="32"/>
      <c r="R162" s="32"/>
      <c r="S162" s="32"/>
      <c r="T162" s="32"/>
      <c r="U162" s="32"/>
      <c r="V162" s="32"/>
      <c r="W162" s="32"/>
      <c r="X162" s="32"/>
      <c r="Y162" s="32"/>
      <c r="Z162" s="32"/>
      <c r="AA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
    </row>
    <row r="163" spans="3:54" s="9" customFormat="1" x14ac:dyDescent="0.15">
      <c r="C163" s="110"/>
      <c r="D163" s="110"/>
      <c r="F163" s="4"/>
      <c r="K163" s="32"/>
      <c r="L163" s="32"/>
      <c r="M163" s="32"/>
      <c r="N163" s="32"/>
      <c r="O163" s="32"/>
      <c r="P163" s="32"/>
      <c r="Q163" s="32"/>
      <c r="R163" s="32"/>
      <c r="S163" s="32"/>
      <c r="T163" s="32"/>
      <c r="U163" s="32"/>
      <c r="V163" s="32"/>
      <c r="W163" s="32"/>
      <c r="X163" s="32"/>
      <c r="Y163" s="32"/>
      <c r="Z163" s="32"/>
      <c r="AA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
    </row>
    <row r="164" spans="3:54" s="9" customFormat="1" x14ac:dyDescent="0.15">
      <c r="C164" s="110"/>
      <c r="D164" s="110"/>
      <c r="F164" s="4"/>
      <c r="K164" s="32"/>
      <c r="L164" s="32"/>
      <c r="M164" s="32"/>
      <c r="N164" s="32"/>
      <c r="O164" s="32"/>
      <c r="P164" s="32"/>
      <c r="Q164" s="32"/>
      <c r="R164" s="32"/>
      <c r="S164" s="32"/>
      <c r="T164" s="32"/>
      <c r="U164" s="32"/>
      <c r="V164" s="32"/>
      <c r="W164" s="32"/>
      <c r="X164" s="32"/>
      <c r="Y164" s="32"/>
      <c r="Z164" s="32"/>
      <c r="AA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
    </row>
    <row r="165" spans="3:54" s="9" customFormat="1" x14ac:dyDescent="0.15">
      <c r="C165" s="110"/>
      <c r="D165" s="110"/>
      <c r="F165" s="4"/>
      <c r="K165" s="32"/>
      <c r="L165" s="32"/>
      <c r="M165" s="32"/>
      <c r="N165" s="32"/>
      <c r="O165" s="32"/>
      <c r="P165" s="32"/>
      <c r="Q165" s="32"/>
      <c r="R165" s="32"/>
      <c r="S165" s="32"/>
      <c r="T165" s="32"/>
      <c r="U165" s="32"/>
      <c r="V165" s="32"/>
      <c r="W165" s="32"/>
      <c r="X165" s="32"/>
      <c r="Y165" s="32"/>
      <c r="Z165" s="32"/>
      <c r="AA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
    </row>
    <row r="166" spans="3:54" s="9" customFormat="1" x14ac:dyDescent="0.15">
      <c r="C166" s="110"/>
      <c r="D166" s="110"/>
      <c r="F166" s="4"/>
      <c r="K166" s="32"/>
      <c r="L166" s="32"/>
      <c r="M166" s="32"/>
      <c r="N166" s="32"/>
      <c r="O166" s="32"/>
      <c r="P166" s="32"/>
      <c r="Q166" s="32"/>
      <c r="R166" s="32"/>
      <c r="S166" s="32"/>
      <c r="T166" s="32"/>
      <c r="U166" s="32"/>
      <c r="V166" s="32"/>
      <c r="W166" s="32"/>
      <c r="X166" s="32"/>
      <c r="Y166" s="32"/>
      <c r="Z166" s="32"/>
      <c r="AA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
    </row>
    <row r="167" spans="3:54" s="9" customFormat="1" x14ac:dyDescent="0.15">
      <c r="C167" s="110"/>
      <c r="D167" s="110"/>
      <c r="F167" s="4"/>
      <c r="K167" s="32"/>
      <c r="L167" s="32"/>
      <c r="M167" s="32"/>
      <c r="N167" s="32"/>
      <c r="O167" s="32"/>
      <c r="P167" s="32"/>
      <c r="Q167" s="32"/>
      <c r="R167" s="32"/>
      <c r="S167" s="32"/>
      <c r="T167" s="32"/>
      <c r="U167" s="32"/>
      <c r="V167" s="32"/>
      <c r="W167" s="32"/>
      <c r="X167" s="32"/>
      <c r="Y167" s="32"/>
      <c r="Z167" s="32"/>
      <c r="AA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
    </row>
    <row r="168" spans="3:54" s="9" customFormat="1" x14ac:dyDescent="0.15">
      <c r="C168" s="110"/>
      <c r="D168" s="110"/>
      <c r="F168" s="4"/>
      <c r="K168" s="32"/>
      <c r="L168" s="32"/>
      <c r="M168" s="32"/>
      <c r="N168" s="32"/>
      <c r="O168" s="32"/>
      <c r="P168" s="32"/>
      <c r="Q168" s="32"/>
      <c r="R168" s="32"/>
      <c r="S168" s="32"/>
      <c r="T168" s="32"/>
      <c r="U168" s="32"/>
      <c r="V168" s="32"/>
      <c r="W168" s="32"/>
      <c r="X168" s="32"/>
      <c r="Y168" s="32"/>
      <c r="Z168" s="32"/>
      <c r="AA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
    </row>
    <row r="169" spans="3:54" s="9" customFormat="1" x14ac:dyDescent="0.15">
      <c r="C169" s="110"/>
      <c r="D169" s="110"/>
      <c r="F169" s="4"/>
      <c r="K169" s="32"/>
      <c r="L169" s="32"/>
      <c r="M169" s="32"/>
      <c r="N169" s="32"/>
      <c r="O169" s="32"/>
      <c r="P169" s="32"/>
      <c r="Q169" s="32"/>
      <c r="R169" s="32"/>
      <c r="S169" s="32"/>
      <c r="T169" s="32"/>
      <c r="U169" s="32"/>
      <c r="V169" s="32"/>
      <c r="W169" s="32"/>
      <c r="X169" s="32"/>
      <c r="Y169" s="32"/>
      <c r="Z169" s="32"/>
      <c r="AA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
    </row>
    <row r="170" spans="3:54" s="9" customFormat="1" x14ac:dyDescent="0.15">
      <c r="C170" s="110"/>
      <c r="D170" s="110"/>
      <c r="F170" s="4"/>
      <c r="K170" s="32"/>
      <c r="L170" s="32"/>
      <c r="M170" s="32"/>
      <c r="N170" s="32"/>
      <c r="O170" s="32"/>
      <c r="P170" s="32"/>
      <c r="Q170" s="32"/>
      <c r="R170" s="32"/>
      <c r="S170" s="32"/>
      <c r="T170" s="32"/>
      <c r="U170" s="32"/>
      <c r="V170" s="32"/>
      <c r="W170" s="32"/>
      <c r="X170" s="32"/>
      <c r="Y170" s="32"/>
      <c r="Z170" s="32"/>
      <c r="AA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
    </row>
    <row r="171" spans="3:54" s="9" customFormat="1" x14ac:dyDescent="0.15">
      <c r="C171" s="110"/>
      <c r="D171" s="110"/>
      <c r="F171" s="4"/>
      <c r="K171" s="32"/>
      <c r="L171" s="32"/>
      <c r="M171" s="32"/>
      <c r="N171" s="32"/>
      <c r="O171" s="32"/>
      <c r="P171" s="32"/>
      <c r="Q171" s="32"/>
      <c r="R171" s="32"/>
      <c r="S171" s="32"/>
      <c r="T171" s="32"/>
      <c r="U171" s="32"/>
      <c r="V171" s="32"/>
      <c r="W171" s="32"/>
      <c r="X171" s="32"/>
      <c r="Y171" s="32"/>
      <c r="Z171" s="32"/>
      <c r="AA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
    </row>
    <row r="172" spans="3:54" s="9" customFormat="1" x14ac:dyDescent="0.15">
      <c r="C172" s="110"/>
      <c r="D172" s="110"/>
      <c r="F172" s="4"/>
      <c r="K172" s="32"/>
      <c r="L172" s="32"/>
      <c r="M172" s="32"/>
      <c r="N172" s="32"/>
      <c r="O172" s="32"/>
      <c r="P172" s="32"/>
      <c r="Q172" s="32"/>
      <c r="R172" s="32"/>
      <c r="S172" s="32"/>
      <c r="T172" s="32"/>
      <c r="U172" s="32"/>
      <c r="V172" s="32"/>
      <c r="W172" s="32"/>
      <c r="X172" s="32"/>
      <c r="Y172" s="32"/>
      <c r="Z172" s="32"/>
      <c r="AA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
    </row>
    <row r="173" spans="3:54" s="9" customFormat="1" x14ac:dyDescent="0.15">
      <c r="C173" s="110"/>
      <c r="D173" s="110"/>
      <c r="F173" s="4"/>
      <c r="K173" s="32"/>
      <c r="L173" s="32"/>
      <c r="M173" s="32"/>
      <c r="N173" s="32"/>
      <c r="O173" s="32"/>
      <c r="P173" s="32"/>
      <c r="Q173" s="32"/>
      <c r="R173" s="32"/>
      <c r="S173" s="32"/>
      <c r="T173" s="32"/>
      <c r="U173" s="32"/>
      <c r="V173" s="32"/>
      <c r="W173" s="32"/>
      <c r="X173" s="32"/>
      <c r="Y173" s="32"/>
      <c r="Z173" s="32"/>
      <c r="AA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
    </row>
    <row r="174" spans="3:54" s="9" customFormat="1" x14ac:dyDescent="0.15">
      <c r="C174" s="110"/>
      <c r="D174" s="110"/>
      <c r="F174" s="4"/>
      <c r="K174" s="32"/>
      <c r="L174" s="32"/>
      <c r="M174" s="32"/>
      <c r="N174" s="32"/>
      <c r="O174" s="32"/>
      <c r="P174" s="32"/>
      <c r="Q174" s="32"/>
      <c r="R174" s="32"/>
      <c r="S174" s="32"/>
      <c r="T174" s="32"/>
      <c r="U174" s="32"/>
      <c r="V174" s="32"/>
      <c r="W174" s="32"/>
      <c r="X174" s="32"/>
      <c r="Y174" s="32"/>
      <c r="Z174" s="32"/>
      <c r="AA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
    </row>
    <row r="175" spans="3:54" s="9" customFormat="1" x14ac:dyDescent="0.15">
      <c r="C175" s="110"/>
      <c r="D175" s="110"/>
      <c r="F175" s="4"/>
      <c r="K175" s="32"/>
      <c r="L175" s="32"/>
      <c r="M175" s="32"/>
      <c r="N175" s="32"/>
      <c r="O175" s="32"/>
      <c r="P175" s="32"/>
      <c r="Q175" s="32"/>
      <c r="R175" s="32"/>
      <c r="S175" s="32"/>
      <c r="T175" s="32"/>
      <c r="U175" s="32"/>
      <c r="V175" s="32"/>
      <c r="W175" s="32"/>
      <c r="X175" s="32"/>
      <c r="Y175" s="32"/>
      <c r="Z175" s="32"/>
      <c r="AA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
    </row>
    <row r="176" spans="3:54" s="9" customFormat="1" x14ac:dyDescent="0.15">
      <c r="C176" s="110"/>
      <c r="D176" s="110"/>
      <c r="F176" s="4"/>
      <c r="K176" s="32"/>
      <c r="L176" s="32"/>
      <c r="M176" s="32"/>
      <c r="N176" s="32"/>
      <c r="O176" s="32"/>
      <c r="P176" s="32"/>
      <c r="Q176" s="32"/>
      <c r="R176" s="32"/>
      <c r="S176" s="32"/>
      <c r="T176" s="32"/>
      <c r="U176" s="32"/>
      <c r="V176" s="32"/>
      <c r="W176" s="32"/>
      <c r="X176" s="32"/>
      <c r="Y176" s="32"/>
      <c r="Z176" s="32"/>
      <c r="AA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
    </row>
    <row r="177" spans="3:54" s="9" customFormat="1" x14ac:dyDescent="0.15">
      <c r="C177" s="110"/>
      <c r="D177" s="110"/>
      <c r="F177" s="4"/>
      <c r="K177" s="32"/>
      <c r="L177" s="32"/>
      <c r="M177" s="32"/>
      <c r="N177" s="32"/>
      <c r="O177" s="32"/>
      <c r="P177" s="32"/>
      <c r="Q177" s="32"/>
      <c r="R177" s="32"/>
      <c r="S177" s="32"/>
      <c r="T177" s="32"/>
      <c r="U177" s="32"/>
      <c r="V177" s="32"/>
      <c r="W177" s="32"/>
      <c r="X177" s="32"/>
      <c r="Y177" s="32"/>
      <c r="Z177" s="32"/>
      <c r="AA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
    </row>
    <row r="178" spans="3:54" s="9" customFormat="1" x14ac:dyDescent="0.15">
      <c r="C178" s="110"/>
      <c r="D178" s="110"/>
      <c r="F178" s="4"/>
      <c r="K178" s="32"/>
      <c r="L178" s="32"/>
      <c r="M178" s="32"/>
      <c r="N178" s="32"/>
      <c r="O178" s="32"/>
      <c r="P178" s="32"/>
      <c r="Q178" s="32"/>
      <c r="R178" s="32"/>
      <c r="S178" s="32"/>
      <c r="T178" s="32"/>
      <c r="U178" s="32"/>
      <c r="V178" s="32"/>
      <c r="W178" s="32"/>
      <c r="X178" s="32"/>
      <c r="Y178" s="32"/>
      <c r="Z178" s="32"/>
      <c r="AA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
    </row>
    <row r="179" spans="3:54" s="9" customFormat="1" x14ac:dyDescent="0.15">
      <c r="C179" s="110"/>
      <c r="D179" s="110"/>
      <c r="F179" s="4"/>
      <c r="K179" s="32"/>
      <c r="L179" s="32"/>
      <c r="M179" s="32"/>
      <c r="N179" s="32"/>
      <c r="O179" s="32"/>
      <c r="P179" s="32"/>
      <c r="Q179" s="32"/>
      <c r="R179" s="32"/>
      <c r="S179" s="32"/>
      <c r="T179" s="32"/>
      <c r="U179" s="32"/>
      <c r="V179" s="32"/>
      <c r="W179" s="32"/>
      <c r="X179" s="32"/>
      <c r="Y179" s="32"/>
      <c r="Z179" s="32"/>
      <c r="AA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
    </row>
    <row r="180" spans="3:54" s="9" customFormat="1" x14ac:dyDescent="0.15">
      <c r="C180" s="110"/>
      <c r="D180" s="110"/>
      <c r="F180" s="4"/>
      <c r="K180" s="32"/>
      <c r="L180" s="32"/>
      <c r="M180" s="32"/>
      <c r="N180" s="32"/>
      <c r="O180" s="32"/>
      <c r="P180" s="32"/>
      <c r="Q180" s="32"/>
      <c r="R180" s="32"/>
      <c r="S180" s="32"/>
      <c r="T180" s="32"/>
      <c r="U180" s="32"/>
      <c r="V180" s="32"/>
      <c r="W180" s="32"/>
      <c r="X180" s="32"/>
      <c r="Y180" s="32"/>
      <c r="Z180" s="32"/>
      <c r="AA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
    </row>
    <row r="181" spans="3:54" s="9" customFormat="1" x14ac:dyDescent="0.15">
      <c r="C181" s="110"/>
      <c r="D181" s="110"/>
      <c r="F181" s="4"/>
      <c r="K181" s="32"/>
      <c r="L181" s="32"/>
      <c r="M181" s="32"/>
      <c r="N181" s="32"/>
      <c r="O181" s="32"/>
      <c r="P181" s="32"/>
      <c r="Q181" s="32"/>
      <c r="R181" s="32"/>
      <c r="S181" s="32"/>
      <c r="T181" s="32"/>
      <c r="U181" s="32"/>
      <c r="V181" s="32"/>
      <c r="W181" s="32"/>
      <c r="X181" s="32"/>
      <c r="Y181" s="32"/>
      <c r="Z181" s="32"/>
      <c r="AA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
    </row>
    <row r="182" spans="3:54" s="9" customFormat="1" x14ac:dyDescent="0.15">
      <c r="C182" s="110"/>
      <c r="D182" s="110"/>
      <c r="F182" s="4"/>
      <c r="K182" s="32"/>
      <c r="L182" s="32"/>
      <c r="M182" s="32"/>
      <c r="N182" s="32"/>
      <c r="O182" s="32"/>
      <c r="P182" s="32"/>
      <c r="Q182" s="32"/>
      <c r="R182" s="32"/>
      <c r="S182" s="32"/>
      <c r="T182" s="32"/>
      <c r="U182" s="32"/>
      <c r="V182" s="32"/>
      <c r="W182" s="32"/>
      <c r="X182" s="32"/>
      <c r="Y182" s="32"/>
      <c r="Z182" s="32"/>
      <c r="AA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
    </row>
    <row r="183" spans="3:54" s="9" customFormat="1" x14ac:dyDescent="0.15">
      <c r="C183" s="110"/>
      <c r="D183" s="110"/>
      <c r="F183" s="4"/>
      <c r="K183" s="32"/>
      <c r="L183" s="32"/>
      <c r="M183" s="32"/>
      <c r="N183" s="32"/>
      <c r="O183" s="32"/>
      <c r="P183" s="32"/>
      <c r="Q183" s="32"/>
      <c r="R183" s="32"/>
      <c r="S183" s="32"/>
      <c r="T183" s="32"/>
      <c r="U183" s="32"/>
      <c r="V183" s="32"/>
      <c r="W183" s="32"/>
      <c r="X183" s="32"/>
      <c r="Y183" s="32"/>
      <c r="Z183" s="32"/>
      <c r="AA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
    </row>
    <row r="184" spans="3:54" s="9" customFormat="1" x14ac:dyDescent="0.15">
      <c r="C184" s="110"/>
      <c r="D184" s="110"/>
      <c r="F184" s="4"/>
      <c r="K184" s="32"/>
      <c r="L184" s="32"/>
      <c r="M184" s="32"/>
      <c r="N184" s="32"/>
      <c r="O184" s="32"/>
      <c r="P184" s="32"/>
      <c r="Q184" s="32"/>
      <c r="R184" s="32"/>
      <c r="S184" s="32"/>
      <c r="T184" s="32"/>
      <c r="U184" s="32"/>
      <c r="V184" s="32"/>
      <c r="W184" s="32"/>
      <c r="X184" s="32"/>
      <c r="Y184" s="32"/>
      <c r="Z184" s="32"/>
      <c r="AA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
    </row>
    <row r="185" spans="3:54" s="9" customFormat="1" x14ac:dyDescent="0.15">
      <c r="C185" s="110"/>
      <c r="D185" s="110"/>
      <c r="F185" s="4"/>
      <c r="K185" s="32"/>
      <c r="L185" s="32"/>
      <c r="M185" s="32"/>
      <c r="N185" s="32"/>
      <c r="O185" s="32"/>
      <c r="P185" s="32"/>
      <c r="Q185" s="32"/>
      <c r="R185" s="32"/>
      <c r="S185" s="32"/>
      <c r="T185" s="32"/>
      <c r="U185" s="32"/>
      <c r="V185" s="32"/>
      <c r="W185" s="32"/>
      <c r="X185" s="32"/>
      <c r="Y185" s="32"/>
      <c r="Z185" s="32"/>
      <c r="AA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
    </row>
    <row r="186" spans="3:54" s="9" customFormat="1" x14ac:dyDescent="0.15">
      <c r="C186" s="110"/>
      <c r="D186" s="110"/>
      <c r="F186" s="4"/>
      <c r="K186" s="32"/>
      <c r="L186" s="32"/>
      <c r="M186" s="32"/>
      <c r="N186" s="32"/>
      <c r="O186" s="32"/>
      <c r="P186" s="32"/>
      <c r="Q186" s="32"/>
      <c r="R186" s="32"/>
      <c r="S186" s="32"/>
      <c r="T186" s="32"/>
      <c r="U186" s="32"/>
      <c r="V186" s="32"/>
      <c r="W186" s="32"/>
      <c r="X186" s="32"/>
      <c r="Y186" s="32"/>
      <c r="Z186" s="32"/>
      <c r="AA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
    </row>
    <row r="187" spans="3:54" s="9" customFormat="1" x14ac:dyDescent="0.15">
      <c r="C187" s="110"/>
      <c r="D187" s="110"/>
      <c r="F187" s="4"/>
      <c r="K187" s="32"/>
      <c r="L187" s="32"/>
      <c r="M187" s="32"/>
      <c r="N187" s="32"/>
      <c r="O187" s="32"/>
      <c r="P187" s="32"/>
      <c r="Q187" s="32"/>
      <c r="R187" s="32"/>
      <c r="S187" s="32"/>
      <c r="T187" s="32"/>
      <c r="U187" s="32"/>
      <c r="V187" s="32"/>
      <c r="W187" s="32"/>
      <c r="X187" s="32"/>
      <c r="Y187" s="32"/>
      <c r="Z187" s="32"/>
      <c r="AA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
    </row>
    <row r="188" spans="3:54" s="9" customFormat="1" x14ac:dyDescent="0.15">
      <c r="C188" s="110"/>
      <c r="D188" s="110"/>
      <c r="F188" s="4"/>
      <c r="K188" s="32"/>
      <c r="L188" s="32"/>
      <c r="M188" s="32"/>
      <c r="N188" s="32"/>
      <c r="O188" s="32"/>
      <c r="P188" s="32"/>
      <c r="Q188" s="32"/>
      <c r="R188" s="32"/>
      <c r="S188" s="32"/>
      <c r="T188" s="32"/>
      <c r="U188" s="32"/>
      <c r="V188" s="32"/>
      <c r="W188" s="32"/>
      <c r="X188" s="32"/>
      <c r="Y188" s="32"/>
      <c r="Z188" s="32"/>
      <c r="AA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
    </row>
    <row r="189" spans="3:54" s="9" customFormat="1" x14ac:dyDescent="0.15">
      <c r="C189" s="110"/>
      <c r="D189" s="110"/>
      <c r="F189" s="4"/>
      <c r="K189" s="32"/>
      <c r="L189" s="32"/>
      <c r="M189" s="32"/>
      <c r="N189" s="32"/>
      <c r="O189" s="32"/>
      <c r="P189" s="32"/>
      <c r="Q189" s="32"/>
      <c r="R189" s="32"/>
      <c r="S189" s="32"/>
      <c r="T189" s="32"/>
      <c r="U189" s="32"/>
      <c r="V189" s="32"/>
      <c r="W189" s="32"/>
      <c r="X189" s="32"/>
      <c r="Y189" s="32"/>
      <c r="Z189" s="32"/>
      <c r="AA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
    </row>
    <row r="190" spans="3:54" s="9" customFormat="1" x14ac:dyDescent="0.15">
      <c r="C190" s="110"/>
      <c r="D190" s="110"/>
      <c r="F190" s="4"/>
      <c r="K190" s="32"/>
      <c r="L190" s="32"/>
      <c r="M190" s="32"/>
      <c r="N190" s="32"/>
      <c r="O190" s="32"/>
      <c r="P190" s="32"/>
      <c r="Q190" s="32"/>
      <c r="R190" s="32"/>
      <c r="S190" s="32"/>
      <c r="T190" s="32"/>
      <c r="U190" s="32"/>
      <c r="V190" s="32"/>
      <c r="W190" s="32"/>
      <c r="X190" s="32"/>
      <c r="Y190" s="32"/>
      <c r="Z190" s="32"/>
      <c r="AA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
    </row>
    <row r="191" spans="3:54" s="9" customFormat="1" x14ac:dyDescent="0.15">
      <c r="C191" s="110"/>
      <c r="D191" s="110"/>
      <c r="F191" s="4"/>
      <c r="K191" s="32"/>
      <c r="L191" s="32"/>
      <c r="M191" s="32"/>
      <c r="N191" s="32"/>
      <c r="O191" s="32"/>
      <c r="P191" s="32"/>
      <c r="Q191" s="32"/>
      <c r="R191" s="32"/>
      <c r="S191" s="32"/>
      <c r="T191" s="32"/>
      <c r="U191" s="32"/>
      <c r="V191" s="32"/>
      <c r="W191" s="32"/>
      <c r="X191" s="32"/>
      <c r="Y191" s="32"/>
      <c r="Z191" s="32"/>
      <c r="AA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
    </row>
    <row r="192" spans="3:54" s="9" customFormat="1" x14ac:dyDescent="0.15">
      <c r="C192" s="110"/>
      <c r="D192" s="110"/>
      <c r="F192" s="4"/>
      <c r="K192" s="32"/>
      <c r="L192" s="32"/>
      <c r="M192" s="32"/>
      <c r="N192" s="32"/>
      <c r="O192" s="32"/>
      <c r="P192" s="32"/>
      <c r="Q192" s="32"/>
      <c r="R192" s="32"/>
      <c r="S192" s="32"/>
      <c r="T192" s="32"/>
      <c r="U192" s="32"/>
      <c r="V192" s="32"/>
      <c r="W192" s="32"/>
      <c r="X192" s="32"/>
      <c r="Y192" s="32"/>
      <c r="Z192" s="32"/>
      <c r="AA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
    </row>
    <row r="193" spans="3:54" s="9" customFormat="1" x14ac:dyDescent="0.15">
      <c r="C193" s="110"/>
      <c r="D193" s="110"/>
      <c r="F193" s="4"/>
      <c r="K193" s="32"/>
      <c r="L193" s="32"/>
      <c r="M193" s="32"/>
      <c r="N193" s="32"/>
      <c r="O193" s="32"/>
      <c r="P193" s="32"/>
      <c r="Q193" s="32"/>
      <c r="R193" s="32"/>
      <c r="S193" s="32"/>
      <c r="T193" s="32"/>
      <c r="U193" s="32"/>
      <c r="V193" s="32"/>
      <c r="W193" s="32"/>
      <c r="X193" s="32"/>
      <c r="Y193" s="32"/>
      <c r="Z193" s="32"/>
      <c r="AA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
    </row>
    <row r="194" spans="3:54" s="9" customFormat="1" x14ac:dyDescent="0.15">
      <c r="C194" s="110"/>
      <c r="D194" s="110"/>
      <c r="F194" s="4"/>
      <c r="K194" s="32"/>
      <c r="L194" s="32"/>
      <c r="M194" s="32"/>
      <c r="N194" s="32"/>
      <c r="O194" s="32"/>
      <c r="P194" s="32"/>
      <c r="Q194" s="32"/>
      <c r="R194" s="32"/>
      <c r="S194" s="32"/>
      <c r="T194" s="32"/>
      <c r="U194" s="32"/>
      <c r="V194" s="32"/>
      <c r="W194" s="32"/>
      <c r="X194" s="32"/>
      <c r="Y194" s="32"/>
      <c r="Z194" s="32"/>
      <c r="AA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
    </row>
    <row r="195" spans="3:54" s="9" customFormat="1" x14ac:dyDescent="0.15">
      <c r="C195" s="110"/>
      <c r="D195" s="110"/>
      <c r="F195" s="4"/>
      <c r="K195" s="32"/>
      <c r="L195" s="32"/>
      <c r="M195" s="32"/>
      <c r="N195" s="32"/>
      <c r="O195" s="32"/>
      <c r="P195" s="32"/>
      <c r="Q195" s="32"/>
      <c r="R195" s="32"/>
      <c r="S195" s="32"/>
      <c r="T195" s="32"/>
      <c r="U195" s="32"/>
      <c r="V195" s="32"/>
      <c r="W195" s="32"/>
      <c r="X195" s="32"/>
      <c r="Y195" s="32"/>
      <c r="Z195" s="32"/>
      <c r="AA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
    </row>
    <row r="196" spans="3:54" s="9" customFormat="1" x14ac:dyDescent="0.15">
      <c r="C196" s="110"/>
      <c r="D196" s="110"/>
      <c r="F196" s="4"/>
      <c r="K196" s="32"/>
      <c r="L196" s="32"/>
      <c r="M196" s="32"/>
      <c r="N196" s="32"/>
      <c r="O196" s="32"/>
      <c r="P196" s="32"/>
      <c r="Q196" s="32"/>
      <c r="R196" s="32"/>
      <c r="S196" s="32"/>
      <c r="T196" s="32"/>
      <c r="U196" s="32"/>
      <c r="V196" s="32"/>
      <c r="W196" s="32"/>
      <c r="X196" s="32"/>
      <c r="Y196" s="32"/>
      <c r="Z196" s="32"/>
      <c r="AA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
    </row>
    <row r="197" spans="3:54" s="9" customFormat="1" x14ac:dyDescent="0.15">
      <c r="C197" s="110"/>
      <c r="D197" s="110"/>
      <c r="F197" s="4"/>
      <c r="K197" s="32"/>
      <c r="L197" s="32"/>
      <c r="M197" s="32"/>
      <c r="N197" s="32"/>
      <c r="O197" s="32"/>
      <c r="P197" s="32"/>
      <c r="Q197" s="32"/>
      <c r="R197" s="32"/>
      <c r="S197" s="32"/>
      <c r="T197" s="32"/>
      <c r="U197" s="32"/>
      <c r="V197" s="32"/>
      <c r="W197" s="32"/>
      <c r="X197" s="32"/>
      <c r="Y197" s="32"/>
      <c r="Z197" s="32"/>
      <c r="AA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
    </row>
    <row r="198" spans="3:54" s="9" customFormat="1" x14ac:dyDescent="0.15">
      <c r="C198" s="110"/>
      <c r="D198" s="110"/>
      <c r="F198" s="4"/>
      <c r="K198" s="32"/>
      <c r="L198" s="32"/>
      <c r="M198" s="32"/>
      <c r="N198" s="32"/>
      <c r="O198" s="32"/>
      <c r="P198" s="32"/>
      <c r="Q198" s="32"/>
      <c r="R198" s="32"/>
      <c r="S198" s="32"/>
      <c r="T198" s="32"/>
      <c r="U198" s="32"/>
      <c r="V198" s="32"/>
      <c r="W198" s="32"/>
      <c r="X198" s="32"/>
      <c r="Y198" s="32"/>
      <c r="Z198" s="32"/>
      <c r="AA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
    </row>
    <row r="199" spans="3:54" s="9" customFormat="1" x14ac:dyDescent="0.15">
      <c r="C199" s="110"/>
      <c r="D199" s="110"/>
      <c r="F199" s="4"/>
      <c r="K199" s="32"/>
      <c r="L199" s="32"/>
      <c r="M199" s="32"/>
      <c r="N199" s="32"/>
      <c r="O199" s="32"/>
      <c r="P199" s="32"/>
      <c r="Q199" s="32"/>
      <c r="R199" s="32"/>
      <c r="S199" s="32"/>
      <c r="T199" s="32"/>
      <c r="U199" s="32"/>
      <c r="V199" s="32"/>
      <c r="W199" s="32"/>
      <c r="X199" s="32"/>
      <c r="Y199" s="32"/>
      <c r="Z199" s="32"/>
      <c r="AA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
    </row>
    <row r="200" spans="3:54" s="9" customFormat="1" x14ac:dyDescent="0.15">
      <c r="C200" s="110"/>
      <c r="D200" s="110"/>
      <c r="F200" s="4"/>
      <c r="K200" s="32"/>
      <c r="L200" s="32"/>
      <c r="M200" s="32"/>
      <c r="N200" s="32"/>
      <c r="O200" s="32"/>
      <c r="P200" s="32"/>
      <c r="Q200" s="32"/>
      <c r="R200" s="32"/>
      <c r="S200" s="32"/>
      <c r="T200" s="32"/>
      <c r="U200" s="32"/>
      <c r="V200" s="32"/>
      <c r="W200" s="32"/>
      <c r="X200" s="32"/>
      <c r="Y200" s="32"/>
      <c r="Z200" s="32"/>
      <c r="AA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
    </row>
    <row r="201" spans="3:54" s="9" customFormat="1" x14ac:dyDescent="0.15">
      <c r="C201" s="110"/>
      <c r="D201" s="110"/>
      <c r="F201" s="4"/>
      <c r="K201" s="32"/>
      <c r="L201" s="32"/>
      <c r="M201" s="32"/>
      <c r="N201" s="32"/>
      <c r="O201" s="32"/>
      <c r="P201" s="32"/>
      <c r="Q201" s="32"/>
      <c r="R201" s="32"/>
      <c r="S201" s="32"/>
      <c r="T201" s="32"/>
      <c r="U201" s="32"/>
      <c r="V201" s="32"/>
      <c r="W201" s="32"/>
      <c r="X201" s="32"/>
      <c r="Y201" s="32"/>
      <c r="Z201" s="32"/>
      <c r="AA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
    </row>
    <row r="202" spans="3:54" s="9" customFormat="1" x14ac:dyDescent="0.15">
      <c r="C202" s="110"/>
      <c r="D202" s="110"/>
      <c r="F202" s="4"/>
      <c r="K202" s="32"/>
      <c r="L202" s="32"/>
      <c r="M202" s="32"/>
      <c r="N202" s="32"/>
      <c r="O202" s="32"/>
      <c r="P202" s="32"/>
      <c r="Q202" s="32"/>
      <c r="R202" s="32"/>
      <c r="S202" s="32"/>
      <c r="T202" s="32"/>
      <c r="U202" s="32"/>
      <c r="V202" s="32"/>
      <c r="W202" s="32"/>
      <c r="X202" s="32"/>
      <c r="Y202" s="32"/>
      <c r="Z202" s="32"/>
      <c r="AA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
    </row>
    <row r="203" spans="3:54" s="9" customFormat="1" x14ac:dyDescent="0.15">
      <c r="C203" s="110"/>
      <c r="D203" s="110"/>
      <c r="F203" s="4"/>
      <c r="K203" s="32"/>
      <c r="L203" s="32"/>
      <c r="M203" s="32"/>
      <c r="N203" s="32"/>
      <c r="O203" s="32"/>
      <c r="P203" s="32"/>
      <c r="Q203" s="32"/>
      <c r="R203" s="32"/>
      <c r="S203" s="32"/>
      <c r="T203" s="32"/>
      <c r="U203" s="32"/>
      <c r="V203" s="32"/>
      <c r="W203" s="32"/>
      <c r="X203" s="32"/>
      <c r="Y203" s="32"/>
      <c r="Z203" s="32"/>
      <c r="AA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
    </row>
    <row r="204" spans="3:54" s="9" customFormat="1" x14ac:dyDescent="0.15">
      <c r="C204" s="110"/>
      <c r="D204" s="110"/>
      <c r="F204" s="4"/>
      <c r="K204" s="32"/>
      <c r="L204" s="32"/>
      <c r="M204" s="32"/>
      <c r="N204" s="32"/>
      <c r="O204" s="32"/>
      <c r="P204" s="32"/>
      <c r="Q204" s="32"/>
      <c r="R204" s="32"/>
      <c r="S204" s="32"/>
      <c r="T204" s="32"/>
      <c r="U204" s="32"/>
      <c r="V204" s="32"/>
      <c r="W204" s="32"/>
      <c r="X204" s="32"/>
      <c r="Y204" s="32"/>
      <c r="Z204" s="32"/>
      <c r="AA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
    </row>
    <row r="205" spans="3:54" s="9" customFormat="1" x14ac:dyDescent="0.15">
      <c r="C205" s="110"/>
      <c r="D205" s="110"/>
      <c r="F205" s="4"/>
      <c r="K205" s="32"/>
      <c r="L205" s="32"/>
      <c r="M205" s="32"/>
      <c r="N205" s="32"/>
      <c r="O205" s="32"/>
      <c r="P205" s="32"/>
      <c r="Q205" s="32"/>
      <c r="R205" s="32"/>
      <c r="S205" s="32"/>
      <c r="T205" s="32"/>
      <c r="U205" s="32"/>
      <c r="V205" s="32"/>
      <c r="W205" s="32"/>
      <c r="X205" s="32"/>
      <c r="Y205" s="32"/>
      <c r="Z205" s="32"/>
      <c r="AA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
    </row>
    <row r="206" spans="3:54" s="9" customFormat="1" x14ac:dyDescent="0.15">
      <c r="C206" s="110"/>
      <c r="D206" s="110"/>
      <c r="F206" s="4"/>
      <c r="K206" s="32"/>
      <c r="L206" s="32"/>
      <c r="M206" s="32"/>
      <c r="N206" s="32"/>
      <c r="O206" s="32"/>
      <c r="P206" s="32"/>
      <c r="Q206" s="32"/>
      <c r="R206" s="32"/>
      <c r="S206" s="32"/>
      <c r="T206" s="32"/>
      <c r="U206" s="32"/>
      <c r="V206" s="32"/>
      <c r="W206" s="32"/>
      <c r="X206" s="32"/>
      <c r="Y206" s="32"/>
      <c r="Z206" s="32"/>
      <c r="AA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
    </row>
    <row r="207" spans="3:54" s="9" customFormat="1" x14ac:dyDescent="0.15">
      <c r="C207" s="110"/>
      <c r="D207" s="110"/>
      <c r="F207" s="4"/>
      <c r="K207" s="32"/>
      <c r="L207" s="32"/>
      <c r="M207" s="32"/>
      <c r="N207" s="32"/>
      <c r="O207" s="32"/>
      <c r="P207" s="32"/>
      <c r="Q207" s="32"/>
      <c r="R207" s="32"/>
      <c r="S207" s="32"/>
      <c r="T207" s="32"/>
      <c r="U207" s="32"/>
      <c r="V207" s="32"/>
      <c r="W207" s="32"/>
      <c r="X207" s="32"/>
      <c r="Y207" s="32"/>
      <c r="Z207" s="32"/>
      <c r="AA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
    </row>
    <row r="208" spans="3:54" s="9" customFormat="1" x14ac:dyDescent="0.15">
      <c r="C208" s="110"/>
      <c r="D208" s="110"/>
      <c r="F208" s="4"/>
      <c r="K208" s="32"/>
      <c r="L208" s="32"/>
      <c r="M208" s="32"/>
      <c r="N208" s="32"/>
      <c r="O208" s="32"/>
      <c r="P208" s="32"/>
      <c r="Q208" s="32"/>
      <c r="R208" s="32"/>
      <c r="S208" s="32"/>
      <c r="T208" s="32"/>
      <c r="U208" s="32"/>
      <c r="V208" s="32"/>
      <c r="W208" s="32"/>
      <c r="X208" s="32"/>
      <c r="Y208" s="32"/>
      <c r="Z208" s="32"/>
      <c r="AA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
    </row>
    <row r="209" spans="3:54" s="9" customFormat="1" x14ac:dyDescent="0.15">
      <c r="C209" s="110"/>
      <c r="D209" s="110"/>
      <c r="F209" s="4"/>
      <c r="K209" s="32"/>
      <c r="L209" s="32"/>
      <c r="M209" s="32"/>
      <c r="N209" s="32"/>
      <c r="O209" s="32"/>
      <c r="P209" s="32"/>
      <c r="Q209" s="32"/>
      <c r="R209" s="32"/>
      <c r="S209" s="32"/>
      <c r="T209" s="32"/>
      <c r="U209" s="32"/>
      <c r="V209" s="32"/>
      <c r="W209" s="32"/>
      <c r="X209" s="32"/>
      <c r="Y209" s="32"/>
      <c r="Z209" s="32"/>
      <c r="AA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
    </row>
    <row r="210" spans="3:54" s="9" customFormat="1" x14ac:dyDescent="0.15">
      <c r="C210" s="110"/>
      <c r="D210" s="110"/>
      <c r="F210" s="4"/>
      <c r="K210" s="32"/>
      <c r="L210" s="32"/>
      <c r="M210" s="32"/>
      <c r="N210" s="32"/>
      <c r="O210" s="32"/>
      <c r="P210" s="32"/>
      <c r="Q210" s="32"/>
      <c r="R210" s="32"/>
      <c r="S210" s="32"/>
      <c r="T210" s="32"/>
      <c r="U210" s="32"/>
      <c r="V210" s="32"/>
      <c r="W210" s="32"/>
      <c r="X210" s="32"/>
      <c r="Y210" s="32"/>
      <c r="Z210" s="32"/>
      <c r="AA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
    </row>
    <row r="211" spans="3:54" s="9" customFormat="1" x14ac:dyDescent="0.15">
      <c r="C211" s="110"/>
      <c r="D211" s="110"/>
      <c r="F211" s="4"/>
      <c r="K211" s="32"/>
      <c r="L211" s="32"/>
      <c r="M211" s="32"/>
      <c r="N211" s="32"/>
      <c r="O211" s="32"/>
      <c r="P211" s="32"/>
      <c r="Q211" s="32"/>
      <c r="R211" s="32"/>
      <c r="S211" s="32"/>
      <c r="T211" s="32"/>
      <c r="U211" s="32"/>
      <c r="V211" s="32"/>
      <c r="W211" s="32"/>
      <c r="X211" s="32"/>
      <c r="Y211" s="32"/>
      <c r="Z211" s="32"/>
      <c r="AA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
    </row>
    <row r="212" spans="3:54" s="9" customFormat="1" x14ac:dyDescent="0.15">
      <c r="C212" s="110"/>
      <c r="D212" s="110"/>
      <c r="F212" s="4"/>
      <c r="K212" s="32"/>
      <c r="L212" s="32"/>
      <c r="M212" s="32"/>
      <c r="N212" s="32"/>
      <c r="O212" s="32"/>
      <c r="P212" s="32"/>
      <c r="Q212" s="32"/>
      <c r="R212" s="32"/>
      <c r="S212" s="32"/>
      <c r="T212" s="32"/>
      <c r="U212" s="32"/>
      <c r="V212" s="32"/>
      <c r="W212" s="32"/>
      <c r="X212" s="32"/>
      <c r="Y212" s="32"/>
      <c r="Z212" s="32"/>
      <c r="AA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
    </row>
    <row r="213" spans="3:54" s="9" customFormat="1" x14ac:dyDescent="0.15">
      <c r="C213" s="110"/>
      <c r="D213" s="110"/>
      <c r="F213" s="4"/>
      <c r="K213" s="32"/>
      <c r="L213" s="32"/>
      <c r="M213" s="32"/>
      <c r="N213" s="32"/>
      <c r="O213" s="32"/>
      <c r="P213" s="32"/>
      <c r="Q213" s="32"/>
      <c r="R213" s="32"/>
      <c r="S213" s="32"/>
      <c r="T213" s="32"/>
      <c r="U213" s="32"/>
      <c r="V213" s="32"/>
      <c r="W213" s="32"/>
      <c r="X213" s="32"/>
      <c r="Y213" s="32"/>
      <c r="Z213" s="32"/>
      <c r="AA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
    </row>
    <row r="214" spans="3:54" s="9" customFormat="1" x14ac:dyDescent="0.15">
      <c r="C214" s="110"/>
      <c r="D214" s="110"/>
      <c r="F214" s="4"/>
      <c r="K214" s="32"/>
      <c r="L214" s="32"/>
      <c r="M214" s="32"/>
      <c r="N214" s="32"/>
      <c r="O214" s="32"/>
      <c r="P214" s="32"/>
      <c r="Q214" s="32"/>
      <c r="R214" s="32"/>
      <c r="S214" s="32"/>
      <c r="T214" s="32"/>
      <c r="U214" s="32"/>
      <c r="V214" s="32"/>
      <c r="W214" s="32"/>
      <c r="X214" s="32"/>
      <c r="Y214" s="32"/>
      <c r="Z214" s="32"/>
      <c r="AA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
    </row>
    <row r="215" spans="3:54" s="9" customFormat="1" x14ac:dyDescent="0.15">
      <c r="C215" s="110"/>
      <c r="D215" s="110"/>
      <c r="F215" s="4"/>
      <c r="K215" s="32"/>
      <c r="L215" s="32"/>
      <c r="M215" s="32"/>
      <c r="N215" s="32"/>
      <c r="O215" s="32"/>
      <c r="P215" s="32"/>
      <c r="Q215" s="32"/>
      <c r="R215" s="32"/>
      <c r="S215" s="32"/>
      <c r="T215" s="32"/>
      <c r="U215" s="32"/>
      <c r="V215" s="32"/>
      <c r="W215" s="32"/>
      <c r="X215" s="32"/>
      <c r="Y215" s="32"/>
      <c r="Z215" s="32"/>
      <c r="AA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
    </row>
    <row r="216" spans="3:54" s="9" customFormat="1" x14ac:dyDescent="0.15">
      <c r="C216" s="110"/>
      <c r="D216" s="110"/>
      <c r="F216" s="4"/>
      <c r="K216" s="32"/>
      <c r="L216" s="32"/>
      <c r="M216" s="32"/>
      <c r="N216" s="32"/>
      <c r="O216" s="32"/>
      <c r="P216" s="32"/>
      <c r="Q216" s="32"/>
      <c r="R216" s="32"/>
      <c r="S216" s="32"/>
      <c r="T216" s="32"/>
      <c r="U216" s="32"/>
      <c r="V216" s="32"/>
      <c r="W216" s="32"/>
      <c r="X216" s="32"/>
      <c r="Y216" s="32"/>
      <c r="Z216" s="32"/>
      <c r="AA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
    </row>
    <row r="217" spans="3:54" s="9" customFormat="1" x14ac:dyDescent="0.15">
      <c r="C217" s="110"/>
      <c r="D217" s="110"/>
      <c r="F217" s="4"/>
      <c r="K217" s="32"/>
      <c r="L217" s="32"/>
      <c r="M217" s="32"/>
      <c r="N217" s="32"/>
      <c r="O217" s="32"/>
      <c r="P217" s="32"/>
      <c r="Q217" s="32"/>
      <c r="R217" s="32"/>
      <c r="S217" s="32"/>
      <c r="T217" s="32"/>
      <c r="U217" s="32"/>
      <c r="V217" s="32"/>
      <c r="W217" s="32"/>
      <c r="X217" s="32"/>
      <c r="Y217" s="32"/>
      <c r="Z217" s="32"/>
      <c r="AA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
    </row>
    <row r="218" spans="3:54" s="9" customFormat="1" x14ac:dyDescent="0.15">
      <c r="C218" s="110"/>
      <c r="D218" s="110"/>
      <c r="F218" s="4"/>
      <c r="K218" s="32"/>
      <c r="L218" s="32"/>
      <c r="M218" s="32"/>
      <c r="N218" s="32"/>
      <c r="O218" s="32"/>
      <c r="P218" s="32"/>
      <c r="Q218" s="32"/>
      <c r="R218" s="32"/>
      <c r="S218" s="32"/>
      <c r="T218" s="32"/>
      <c r="U218" s="32"/>
      <c r="V218" s="32"/>
      <c r="W218" s="32"/>
      <c r="X218" s="32"/>
      <c r="Y218" s="32"/>
      <c r="Z218" s="32"/>
      <c r="AA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
    </row>
    <row r="219" spans="3:54" s="9" customFormat="1" x14ac:dyDescent="0.15">
      <c r="C219" s="110"/>
      <c r="D219" s="110"/>
      <c r="F219" s="4"/>
      <c r="K219" s="32"/>
      <c r="L219" s="32"/>
      <c r="M219" s="32"/>
      <c r="N219" s="32"/>
      <c r="O219" s="32"/>
      <c r="P219" s="32"/>
      <c r="Q219" s="32"/>
      <c r="R219" s="32"/>
      <c r="S219" s="32"/>
      <c r="T219" s="32"/>
      <c r="U219" s="32"/>
      <c r="V219" s="32"/>
      <c r="W219" s="32"/>
      <c r="X219" s="32"/>
      <c r="Y219" s="32"/>
      <c r="Z219" s="32"/>
      <c r="AA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
    </row>
    <row r="220" spans="3:54" s="9" customFormat="1" x14ac:dyDescent="0.15">
      <c r="C220" s="110"/>
      <c r="D220" s="110"/>
      <c r="F220" s="4"/>
      <c r="K220" s="32"/>
      <c r="L220" s="32"/>
      <c r="M220" s="32"/>
      <c r="N220" s="32"/>
      <c r="O220" s="32"/>
      <c r="P220" s="32"/>
      <c r="Q220" s="32"/>
      <c r="R220" s="32"/>
      <c r="S220" s="32"/>
      <c r="T220" s="32"/>
      <c r="U220" s="32"/>
      <c r="V220" s="32"/>
      <c r="W220" s="32"/>
      <c r="X220" s="32"/>
      <c r="Y220" s="32"/>
      <c r="Z220" s="32"/>
      <c r="AA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
    </row>
    <row r="221" spans="3:54" s="9" customFormat="1" x14ac:dyDescent="0.15">
      <c r="C221" s="110"/>
      <c r="D221" s="110"/>
      <c r="F221" s="4"/>
      <c r="K221" s="32"/>
      <c r="L221" s="32"/>
      <c r="M221" s="32"/>
      <c r="N221" s="32"/>
      <c r="O221" s="32"/>
      <c r="P221" s="32"/>
      <c r="Q221" s="32"/>
      <c r="R221" s="32"/>
      <c r="S221" s="32"/>
      <c r="T221" s="32"/>
      <c r="U221" s="32"/>
      <c r="V221" s="32"/>
      <c r="W221" s="32"/>
      <c r="X221" s="32"/>
      <c r="Y221" s="32"/>
      <c r="Z221" s="32"/>
      <c r="AA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
    </row>
    <row r="222" spans="3:54" s="9" customFormat="1" x14ac:dyDescent="0.15">
      <c r="C222" s="110"/>
      <c r="D222" s="110"/>
      <c r="F222" s="4"/>
      <c r="K222" s="32"/>
      <c r="L222" s="32"/>
      <c r="M222" s="32"/>
      <c r="N222" s="32"/>
      <c r="O222" s="32"/>
      <c r="P222" s="32"/>
      <c r="Q222" s="32"/>
      <c r="R222" s="32"/>
      <c r="S222" s="32"/>
      <c r="T222" s="32"/>
      <c r="U222" s="32"/>
      <c r="V222" s="32"/>
      <c r="W222" s="32"/>
      <c r="X222" s="32"/>
      <c r="Y222" s="32"/>
      <c r="Z222" s="32"/>
      <c r="AA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
    </row>
    <row r="223" spans="3:54" s="9" customFormat="1" x14ac:dyDescent="0.15">
      <c r="C223" s="110"/>
      <c r="D223" s="110"/>
      <c r="F223" s="4"/>
      <c r="K223" s="32"/>
      <c r="L223" s="32"/>
      <c r="M223" s="32"/>
      <c r="N223" s="32"/>
      <c r="O223" s="32"/>
      <c r="P223" s="32"/>
      <c r="Q223" s="32"/>
      <c r="R223" s="32"/>
      <c r="S223" s="32"/>
      <c r="T223" s="32"/>
      <c r="U223" s="32"/>
      <c r="V223" s="32"/>
      <c r="W223" s="32"/>
      <c r="X223" s="32"/>
      <c r="Y223" s="32"/>
      <c r="Z223" s="32"/>
      <c r="AA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
    </row>
    <row r="224" spans="3:54" s="9" customFormat="1" x14ac:dyDescent="0.15">
      <c r="C224" s="110"/>
      <c r="D224" s="110"/>
      <c r="F224" s="4"/>
      <c r="K224" s="32"/>
      <c r="L224" s="32"/>
      <c r="M224" s="32"/>
      <c r="N224" s="32"/>
      <c r="O224" s="32"/>
      <c r="P224" s="32"/>
      <c r="Q224" s="32"/>
      <c r="R224" s="32"/>
      <c r="S224" s="32"/>
      <c r="T224" s="32"/>
      <c r="U224" s="32"/>
      <c r="V224" s="32"/>
      <c r="W224" s="32"/>
      <c r="X224" s="32"/>
      <c r="Y224" s="32"/>
      <c r="Z224" s="32"/>
      <c r="AA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
    </row>
    <row r="225" spans="3:54" s="9" customFormat="1" x14ac:dyDescent="0.15">
      <c r="C225" s="110"/>
      <c r="D225" s="110"/>
      <c r="F225" s="4"/>
      <c r="K225" s="32"/>
      <c r="L225" s="32"/>
      <c r="M225" s="32"/>
      <c r="N225" s="32"/>
      <c r="O225" s="32"/>
      <c r="P225" s="32"/>
      <c r="Q225" s="32"/>
      <c r="R225" s="32"/>
      <c r="S225" s="32"/>
      <c r="T225" s="32"/>
      <c r="U225" s="32"/>
      <c r="V225" s="32"/>
      <c r="W225" s="32"/>
      <c r="X225" s="32"/>
      <c r="Y225" s="32"/>
      <c r="Z225" s="32"/>
      <c r="AA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
    </row>
    <row r="226" spans="3:54" s="9" customFormat="1" x14ac:dyDescent="0.15">
      <c r="C226" s="110"/>
      <c r="D226" s="110"/>
      <c r="F226" s="4"/>
      <c r="K226" s="32"/>
      <c r="L226" s="32"/>
      <c r="M226" s="32"/>
      <c r="N226" s="32"/>
      <c r="O226" s="32"/>
      <c r="P226" s="32"/>
      <c r="Q226" s="32"/>
      <c r="R226" s="32"/>
      <c r="S226" s="32"/>
      <c r="T226" s="32"/>
      <c r="U226" s="32"/>
      <c r="V226" s="32"/>
      <c r="W226" s="32"/>
      <c r="X226" s="32"/>
      <c r="Y226" s="32"/>
      <c r="Z226" s="32"/>
      <c r="AA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
    </row>
  </sheetData>
  <sheetProtection password="8B0F" sheet="1" objects="1" scenarios="1"/>
  <mergeCells count="134">
    <mergeCell ref="I103:I105"/>
    <mergeCell ref="J103:J110"/>
    <mergeCell ref="C106:D106"/>
    <mergeCell ref="C107:D110"/>
    <mergeCell ref="C82:D82"/>
    <mergeCell ref="C83:D83"/>
    <mergeCell ref="C84:D84"/>
    <mergeCell ref="C92:D92"/>
    <mergeCell ref="C93:D93"/>
    <mergeCell ref="C94:D94"/>
    <mergeCell ref="C95:D95"/>
    <mergeCell ref="C96:D99"/>
    <mergeCell ref="G100:H102"/>
    <mergeCell ref="I100:J102"/>
    <mergeCell ref="I79:I81"/>
    <mergeCell ref="J79:J88"/>
    <mergeCell ref="C85:D85"/>
    <mergeCell ref="C86:D88"/>
    <mergeCell ref="C89:D91"/>
    <mergeCell ref="E89:E91"/>
    <mergeCell ref="F89:F91"/>
    <mergeCell ref="I89:I91"/>
    <mergeCell ref="J89:J99"/>
    <mergeCell ref="I71:I73"/>
    <mergeCell ref="J71:J75"/>
    <mergeCell ref="C74:D74"/>
    <mergeCell ref="C75:D75"/>
    <mergeCell ref="A76:B77"/>
    <mergeCell ref="C76:D78"/>
    <mergeCell ref="F76:F78"/>
    <mergeCell ref="G76:H78"/>
    <mergeCell ref="I76:J78"/>
    <mergeCell ref="A71:B75"/>
    <mergeCell ref="C71:D73"/>
    <mergeCell ref="E71:E73"/>
    <mergeCell ref="F71:F73"/>
    <mergeCell ref="B64:B70"/>
    <mergeCell ref="C64:D66"/>
    <mergeCell ref="E64:E66"/>
    <mergeCell ref="C79:D81"/>
    <mergeCell ref="E79:E81"/>
    <mergeCell ref="F79:F81"/>
    <mergeCell ref="C103:D105"/>
    <mergeCell ref="E103:E105"/>
    <mergeCell ref="F103:F105"/>
    <mergeCell ref="C100:D102"/>
    <mergeCell ref="F100:F102"/>
    <mergeCell ref="A100:B101"/>
    <mergeCell ref="A103:B110"/>
    <mergeCell ref="A79:B88"/>
    <mergeCell ref="A89:B99"/>
    <mergeCell ref="I64:I66"/>
    <mergeCell ref="J64:J70"/>
    <mergeCell ref="C67:D68"/>
    <mergeCell ref="F67:F68"/>
    <mergeCell ref="G67:H67"/>
    <mergeCell ref="I67:I68"/>
    <mergeCell ref="I47:I50"/>
    <mergeCell ref="J47:J62"/>
    <mergeCell ref="C53:C58"/>
    <mergeCell ref="D53:D56"/>
    <mergeCell ref="E53:E56"/>
    <mergeCell ref="F53:F56"/>
    <mergeCell ref="I53:I56"/>
    <mergeCell ref="C59:D61"/>
    <mergeCell ref="C62:D62"/>
    <mergeCell ref="G68:H68"/>
    <mergeCell ref="C70:D70"/>
    <mergeCell ref="F64:F66"/>
    <mergeCell ref="I35:I38"/>
    <mergeCell ref="J35:J42"/>
    <mergeCell ref="C39:D42"/>
    <mergeCell ref="E39:E42"/>
    <mergeCell ref="F39:F42"/>
    <mergeCell ref="I39:I42"/>
    <mergeCell ref="A44:B45"/>
    <mergeCell ref="C44:D46"/>
    <mergeCell ref="F44:F46"/>
    <mergeCell ref="G44:H46"/>
    <mergeCell ref="I44:J46"/>
    <mergeCell ref="I29:I32"/>
    <mergeCell ref="J29:J34"/>
    <mergeCell ref="J22:J24"/>
    <mergeCell ref="G23:H23"/>
    <mergeCell ref="G24:H24"/>
    <mergeCell ref="I25:I27"/>
    <mergeCell ref="J25:J27"/>
    <mergeCell ref="F22:F24"/>
    <mergeCell ref="G22:H22"/>
    <mergeCell ref="I22:I24"/>
    <mergeCell ref="G28:H28"/>
    <mergeCell ref="F9:F10"/>
    <mergeCell ref="I9:I10"/>
    <mergeCell ref="C11:D15"/>
    <mergeCell ref="F11:F13"/>
    <mergeCell ref="I11:I13"/>
    <mergeCell ref="F14:F15"/>
    <mergeCell ref="I14:I15"/>
    <mergeCell ref="A3:B4"/>
    <mergeCell ref="C3:D5"/>
    <mergeCell ref="F3:F5"/>
    <mergeCell ref="G3:H5"/>
    <mergeCell ref="I3:J5"/>
    <mergeCell ref="C6:D10"/>
    <mergeCell ref="F6:F8"/>
    <mergeCell ref="I6:I8"/>
    <mergeCell ref="J6:J18"/>
    <mergeCell ref="C16:D18"/>
    <mergeCell ref="F16:F18"/>
    <mergeCell ref="I16:I18"/>
    <mergeCell ref="A22:A32"/>
    <mergeCell ref="C43:D43"/>
    <mergeCell ref="B35:B43"/>
    <mergeCell ref="A47:A55"/>
    <mergeCell ref="C63:D63"/>
    <mergeCell ref="C69:D69"/>
    <mergeCell ref="C19:D21"/>
    <mergeCell ref="F19:F21"/>
    <mergeCell ref="F25:F28"/>
    <mergeCell ref="C22:D28"/>
    <mergeCell ref="B22:B28"/>
    <mergeCell ref="B29:B34"/>
    <mergeCell ref="C29:D32"/>
    <mergeCell ref="E29:E32"/>
    <mergeCell ref="F29:F32"/>
    <mergeCell ref="C33:D34"/>
    <mergeCell ref="C35:D38"/>
    <mergeCell ref="E35:E38"/>
    <mergeCell ref="F35:F38"/>
    <mergeCell ref="B47:B62"/>
    <mergeCell ref="C47:C52"/>
    <mergeCell ref="D47:D50"/>
    <mergeCell ref="E47:E50"/>
    <mergeCell ref="F47:F50"/>
  </mergeCells>
  <phoneticPr fontId="1"/>
  <conditionalFormatting sqref="G6:G21 G25:G27">
    <cfRule type="cellIs" dxfId="4" priority="6" operator="notEqual">
      <formula>"ごみ発生量（kg/人・日）を入力してください"</formula>
    </cfRule>
  </conditionalFormatting>
  <conditionalFormatting sqref="G68:G69">
    <cfRule type="cellIs" dxfId="3" priority="5" operator="notEqual">
      <formula>"Enter the residual life (in years) of the landfill site."</formula>
    </cfRule>
  </conditionalFormatting>
  <conditionalFormatting sqref="G23">
    <cfRule type="cellIs" dxfId="2" priority="4" operator="notEqual">
      <formula>"Per-capita GDP of the city (in tens of thousands of dollars)(The country's GDP is acceptable)"</formula>
    </cfRule>
  </conditionalFormatting>
  <conditionalFormatting sqref="G24">
    <cfRule type="cellIs" dxfId="1" priority="3" operator="notEqual">
      <formula>"Enter the amount of waste (kg/person per annum)"</formula>
    </cfRule>
  </conditionalFormatting>
  <conditionalFormatting sqref="G28">
    <cfRule type="cellIs" dxfId="0" priority="1" operator="notEqual">
      <formula>"Please input collected waste amount (kg/person/year)"</formula>
    </cfRule>
  </conditionalFormatting>
  <pageMargins left="0.59055118110236227" right="0.59055118110236227" top="0.59055118110236227" bottom="0.39370078740157483" header="0.31496062992125984" footer="0.31496062992125984"/>
  <pageSetup paperSize="9" scale="44" fitToHeight="0" orientation="landscape" r:id="rId1"/>
  <rowBreaks count="2" manualBreakCount="2">
    <brk id="43" max="8" man="1"/>
    <brk id="75" max="8" man="1"/>
  </rowBreaks>
  <colBreaks count="1" manualBreakCount="1">
    <brk id="10" min="2"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6</xdr:col>
                    <xdr:colOff>57150</xdr:colOff>
                    <xdr:row>5</xdr:row>
                    <xdr:rowOff>57150</xdr:rowOff>
                  </from>
                  <to>
                    <xdr:col>6</xdr:col>
                    <xdr:colOff>314325</xdr:colOff>
                    <xdr:row>6</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6</xdr:col>
                    <xdr:colOff>57150</xdr:colOff>
                    <xdr:row>6</xdr:row>
                    <xdr:rowOff>76200</xdr:rowOff>
                  </from>
                  <to>
                    <xdr:col>6</xdr:col>
                    <xdr:colOff>314325</xdr:colOff>
                    <xdr:row>7</xdr:row>
                    <xdr:rowOff>9525</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6</xdr:col>
                    <xdr:colOff>57150</xdr:colOff>
                    <xdr:row>7</xdr:row>
                    <xdr:rowOff>95250</xdr:rowOff>
                  </from>
                  <to>
                    <xdr:col>6</xdr:col>
                    <xdr:colOff>314325</xdr:colOff>
                    <xdr:row>7</xdr:row>
                    <xdr:rowOff>304800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6</xdr:col>
                    <xdr:colOff>0</xdr:colOff>
                    <xdr:row>5</xdr:row>
                    <xdr:rowOff>47625</xdr:rowOff>
                  </from>
                  <to>
                    <xdr:col>6</xdr:col>
                    <xdr:colOff>342900</xdr:colOff>
                    <xdr:row>8</xdr:row>
                    <xdr:rowOff>19050</xdr:rowOff>
                  </to>
                </anchor>
              </controlPr>
            </control>
          </mc:Choice>
        </mc:AlternateContent>
        <mc:AlternateContent xmlns:mc="http://schemas.openxmlformats.org/markup-compatibility/2006">
          <mc:Choice Requires="x14">
            <control shapeId="24581" r:id="rId8" name="Option Button 5">
              <controlPr defaultSize="0" autoFill="0" autoLine="0" autoPict="0">
                <anchor moveWithCells="1">
                  <from>
                    <xdr:col>6</xdr:col>
                    <xdr:colOff>66675</xdr:colOff>
                    <xdr:row>24</xdr:row>
                    <xdr:rowOff>209550</xdr:rowOff>
                  </from>
                  <to>
                    <xdr:col>6</xdr:col>
                    <xdr:colOff>304800</xdr:colOff>
                    <xdr:row>24</xdr:row>
                    <xdr:rowOff>390525</xdr:rowOff>
                  </to>
                </anchor>
              </controlPr>
            </control>
          </mc:Choice>
        </mc:AlternateContent>
        <mc:AlternateContent xmlns:mc="http://schemas.openxmlformats.org/markup-compatibility/2006">
          <mc:Choice Requires="x14">
            <control shapeId="24582" r:id="rId9" name="Option Button 6">
              <controlPr defaultSize="0" autoFill="0" autoLine="0" autoPict="0">
                <anchor moveWithCells="1">
                  <from>
                    <xdr:col>6</xdr:col>
                    <xdr:colOff>66675</xdr:colOff>
                    <xdr:row>25</xdr:row>
                    <xdr:rowOff>200025</xdr:rowOff>
                  </from>
                  <to>
                    <xdr:col>6</xdr:col>
                    <xdr:colOff>304800</xdr:colOff>
                    <xdr:row>25</xdr:row>
                    <xdr:rowOff>381000</xdr:rowOff>
                  </to>
                </anchor>
              </controlPr>
            </control>
          </mc:Choice>
        </mc:AlternateContent>
        <mc:AlternateContent xmlns:mc="http://schemas.openxmlformats.org/markup-compatibility/2006">
          <mc:Choice Requires="x14">
            <control shapeId="24583" r:id="rId10" name="Option Button 7">
              <controlPr defaultSize="0" autoFill="0" autoLine="0" autoPict="0">
                <anchor moveWithCells="1">
                  <from>
                    <xdr:col>6</xdr:col>
                    <xdr:colOff>66675</xdr:colOff>
                    <xdr:row>26</xdr:row>
                    <xdr:rowOff>190500</xdr:rowOff>
                  </from>
                  <to>
                    <xdr:col>6</xdr:col>
                    <xdr:colOff>304800</xdr:colOff>
                    <xdr:row>26</xdr:row>
                    <xdr:rowOff>371475</xdr:rowOff>
                  </to>
                </anchor>
              </controlPr>
            </control>
          </mc:Choice>
        </mc:AlternateContent>
        <mc:AlternateContent xmlns:mc="http://schemas.openxmlformats.org/markup-compatibility/2006">
          <mc:Choice Requires="x14">
            <control shapeId="24584" r:id="rId11" name="Group Box 8">
              <controlPr defaultSize="0" autoFill="0" autoPict="0">
                <anchor moveWithCells="1">
                  <from>
                    <xdr:col>6</xdr:col>
                    <xdr:colOff>9525</xdr:colOff>
                    <xdr:row>24</xdr:row>
                    <xdr:rowOff>9525</xdr:rowOff>
                  </from>
                  <to>
                    <xdr:col>7</xdr:col>
                    <xdr:colOff>9525</xdr:colOff>
                    <xdr:row>27</xdr:row>
                    <xdr:rowOff>0</xdr:rowOff>
                  </to>
                </anchor>
              </controlPr>
            </control>
          </mc:Choice>
        </mc:AlternateContent>
        <mc:AlternateContent xmlns:mc="http://schemas.openxmlformats.org/markup-compatibility/2006">
          <mc:Choice Requires="x14">
            <control shapeId="24585" r:id="rId12" name="Option Button 9">
              <controlPr defaultSize="0" autoFill="0" autoLine="0" autoPict="0">
                <anchor moveWithCells="1">
                  <from>
                    <xdr:col>6</xdr:col>
                    <xdr:colOff>57150</xdr:colOff>
                    <xdr:row>28</xdr:row>
                    <xdr:rowOff>38100</xdr:rowOff>
                  </from>
                  <to>
                    <xdr:col>6</xdr:col>
                    <xdr:colOff>314325</xdr:colOff>
                    <xdr:row>28</xdr:row>
                    <xdr:rowOff>276225</xdr:rowOff>
                  </to>
                </anchor>
              </controlPr>
            </control>
          </mc:Choice>
        </mc:AlternateContent>
        <mc:AlternateContent xmlns:mc="http://schemas.openxmlformats.org/markup-compatibility/2006">
          <mc:Choice Requires="x14">
            <control shapeId="24586" r:id="rId13" name="Option Button 10">
              <controlPr defaultSize="0" autoFill="0" autoLine="0" autoPict="0">
                <anchor moveWithCells="1">
                  <from>
                    <xdr:col>6</xdr:col>
                    <xdr:colOff>57150</xdr:colOff>
                    <xdr:row>29</xdr:row>
                    <xdr:rowOff>38100</xdr:rowOff>
                  </from>
                  <to>
                    <xdr:col>6</xdr:col>
                    <xdr:colOff>314325</xdr:colOff>
                    <xdr:row>29</xdr:row>
                    <xdr:rowOff>276225</xdr:rowOff>
                  </to>
                </anchor>
              </controlPr>
            </control>
          </mc:Choice>
        </mc:AlternateContent>
        <mc:AlternateContent xmlns:mc="http://schemas.openxmlformats.org/markup-compatibility/2006">
          <mc:Choice Requires="x14">
            <control shapeId="24587" r:id="rId14" name="Option Button 11">
              <controlPr defaultSize="0" autoFill="0" autoLine="0" autoPict="0">
                <anchor moveWithCells="1">
                  <from>
                    <xdr:col>6</xdr:col>
                    <xdr:colOff>57150</xdr:colOff>
                    <xdr:row>30</xdr:row>
                    <xdr:rowOff>38100</xdr:rowOff>
                  </from>
                  <to>
                    <xdr:col>6</xdr:col>
                    <xdr:colOff>314325</xdr:colOff>
                    <xdr:row>30</xdr:row>
                    <xdr:rowOff>276225</xdr:rowOff>
                  </to>
                </anchor>
              </controlPr>
            </control>
          </mc:Choice>
        </mc:AlternateContent>
        <mc:AlternateContent xmlns:mc="http://schemas.openxmlformats.org/markup-compatibility/2006">
          <mc:Choice Requires="x14">
            <control shapeId="24588" r:id="rId15" name="Option Button 12">
              <controlPr defaultSize="0" autoFill="0" autoLine="0" autoPict="0">
                <anchor moveWithCells="1">
                  <from>
                    <xdr:col>6</xdr:col>
                    <xdr:colOff>57150</xdr:colOff>
                    <xdr:row>31</xdr:row>
                    <xdr:rowOff>38100</xdr:rowOff>
                  </from>
                  <to>
                    <xdr:col>6</xdr:col>
                    <xdr:colOff>314325</xdr:colOff>
                    <xdr:row>31</xdr:row>
                    <xdr:rowOff>266700</xdr:rowOff>
                  </to>
                </anchor>
              </controlPr>
            </control>
          </mc:Choice>
        </mc:AlternateContent>
        <mc:AlternateContent xmlns:mc="http://schemas.openxmlformats.org/markup-compatibility/2006">
          <mc:Choice Requires="x14">
            <control shapeId="24589" r:id="rId16" name="Group Box 13">
              <controlPr defaultSize="0" autoFill="0" autoPict="0">
                <anchor moveWithCells="1">
                  <from>
                    <xdr:col>6</xdr:col>
                    <xdr:colOff>0</xdr:colOff>
                    <xdr:row>28</xdr:row>
                    <xdr:rowOff>9525</xdr:rowOff>
                  </from>
                  <to>
                    <xdr:col>7</xdr:col>
                    <xdr:colOff>0</xdr:colOff>
                    <xdr:row>32</xdr:row>
                    <xdr:rowOff>9525</xdr:rowOff>
                  </to>
                </anchor>
              </controlPr>
            </control>
          </mc:Choice>
        </mc:AlternateContent>
        <mc:AlternateContent xmlns:mc="http://schemas.openxmlformats.org/markup-compatibility/2006">
          <mc:Choice Requires="x14">
            <control shapeId="24592" r:id="rId17" name="Option Button 16">
              <controlPr defaultSize="0" autoFill="0" autoLine="0" autoPict="0">
                <anchor moveWithCells="1">
                  <from>
                    <xdr:col>6</xdr:col>
                    <xdr:colOff>57150</xdr:colOff>
                    <xdr:row>34</xdr:row>
                    <xdr:rowOff>28575</xdr:rowOff>
                  </from>
                  <to>
                    <xdr:col>6</xdr:col>
                    <xdr:colOff>314325</xdr:colOff>
                    <xdr:row>34</xdr:row>
                    <xdr:rowOff>238125</xdr:rowOff>
                  </to>
                </anchor>
              </controlPr>
            </control>
          </mc:Choice>
        </mc:AlternateContent>
        <mc:AlternateContent xmlns:mc="http://schemas.openxmlformats.org/markup-compatibility/2006">
          <mc:Choice Requires="x14">
            <control shapeId="24593" r:id="rId18" name="Option Button 17">
              <controlPr defaultSize="0" autoFill="0" autoLine="0" autoPict="0">
                <anchor moveWithCells="1">
                  <from>
                    <xdr:col>6</xdr:col>
                    <xdr:colOff>57150</xdr:colOff>
                    <xdr:row>35</xdr:row>
                    <xdr:rowOff>38100</xdr:rowOff>
                  </from>
                  <to>
                    <xdr:col>6</xdr:col>
                    <xdr:colOff>314325</xdr:colOff>
                    <xdr:row>35</xdr:row>
                    <xdr:rowOff>238125</xdr:rowOff>
                  </to>
                </anchor>
              </controlPr>
            </control>
          </mc:Choice>
        </mc:AlternateContent>
        <mc:AlternateContent xmlns:mc="http://schemas.openxmlformats.org/markup-compatibility/2006">
          <mc:Choice Requires="x14">
            <control shapeId="24594" r:id="rId19" name="Option Button 18">
              <controlPr defaultSize="0" autoFill="0" autoLine="0" autoPict="0">
                <anchor moveWithCells="1">
                  <from>
                    <xdr:col>6</xdr:col>
                    <xdr:colOff>57150</xdr:colOff>
                    <xdr:row>36</xdr:row>
                    <xdr:rowOff>28575</xdr:rowOff>
                  </from>
                  <to>
                    <xdr:col>6</xdr:col>
                    <xdr:colOff>314325</xdr:colOff>
                    <xdr:row>36</xdr:row>
                    <xdr:rowOff>238125</xdr:rowOff>
                  </to>
                </anchor>
              </controlPr>
            </control>
          </mc:Choice>
        </mc:AlternateContent>
        <mc:AlternateContent xmlns:mc="http://schemas.openxmlformats.org/markup-compatibility/2006">
          <mc:Choice Requires="x14">
            <control shapeId="24595" r:id="rId20" name="Option Button 19">
              <controlPr defaultSize="0" autoFill="0" autoLine="0" autoPict="0">
                <anchor moveWithCells="1">
                  <from>
                    <xdr:col>6</xdr:col>
                    <xdr:colOff>57150</xdr:colOff>
                    <xdr:row>37</xdr:row>
                    <xdr:rowOff>38100</xdr:rowOff>
                  </from>
                  <to>
                    <xdr:col>6</xdr:col>
                    <xdr:colOff>314325</xdr:colOff>
                    <xdr:row>37</xdr:row>
                    <xdr:rowOff>247650</xdr:rowOff>
                  </to>
                </anchor>
              </controlPr>
            </control>
          </mc:Choice>
        </mc:AlternateContent>
        <mc:AlternateContent xmlns:mc="http://schemas.openxmlformats.org/markup-compatibility/2006">
          <mc:Choice Requires="x14">
            <control shapeId="24596" r:id="rId21" name="Group Box 20">
              <controlPr defaultSize="0" autoFill="0" autoPict="0">
                <anchor moveWithCells="1">
                  <from>
                    <xdr:col>6</xdr:col>
                    <xdr:colOff>0</xdr:colOff>
                    <xdr:row>34</xdr:row>
                    <xdr:rowOff>28575</xdr:rowOff>
                  </from>
                  <to>
                    <xdr:col>6</xdr:col>
                    <xdr:colOff>342900</xdr:colOff>
                    <xdr:row>38</xdr:row>
                    <xdr:rowOff>9525</xdr:rowOff>
                  </to>
                </anchor>
              </controlPr>
            </control>
          </mc:Choice>
        </mc:AlternateContent>
        <mc:AlternateContent xmlns:mc="http://schemas.openxmlformats.org/markup-compatibility/2006">
          <mc:Choice Requires="x14">
            <control shapeId="24597" r:id="rId22" name="Option Button 21">
              <controlPr defaultSize="0" autoFill="0" autoLine="0" autoPict="0">
                <anchor moveWithCells="1">
                  <from>
                    <xdr:col>6</xdr:col>
                    <xdr:colOff>57150</xdr:colOff>
                    <xdr:row>38</xdr:row>
                    <xdr:rowOff>66675</xdr:rowOff>
                  </from>
                  <to>
                    <xdr:col>6</xdr:col>
                    <xdr:colOff>304800</xdr:colOff>
                    <xdr:row>38</xdr:row>
                    <xdr:rowOff>219075</xdr:rowOff>
                  </to>
                </anchor>
              </controlPr>
            </control>
          </mc:Choice>
        </mc:AlternateContent>
        <mc:AlternateContent xmlns:mc="http://schemas.openxmlformats.org/markup-compatibility/2006">
          <mc:Choice Requires="x14">
            <control shapeId="24598" r:id="rId23" name="Option Button 22">
              <controlPr defaultSize="0" autoFill="0" autoLine="0" autoPict="0">
                <anchor moveWithCells="1">
                  <from>
                    <xdr:col>6</xdr:col>
                    <xdr:colOff>57150</xdr:colOff>
                    <xdr:row>39</xdr:row>
                    <xdr:rowOff>66675</xdr:rowOff>
                  </from>
                  <to>
                    <xdr:col>6</xdr:col>
                    <xdr:colOff>304800</xdr:colOff>
                    <xdr:row>39</xdr:row>
                    <xdr:rowOff>219075</xdr:rowOff>
                  </to>
                </anchor>
              </controlPr>
            </control>
          </mc:Choice>
        </mc:AlternateContent>
        <mc:AlternateContent xmlns:mc="http://schemas.openxmlformats.org/markup-compatibility/2006">
          <mc:Choice Requires="x14">
            <control shapeId="24599" r:id="rId24" name="Option Button 23">
              <controlPr defaultSize="0" autoFill="0" autoLine="0" autoPict="0">
                <anchor moveWithCells="1">
                  <from>
                    <xdr:col>6</xdr:col>
                    <xdr:colOff>57150</xdr:colOff>
                    <xdr:row>40</xdr:row>
                    <xdr:rowOff>57150</xdr:rowOff>
                  </from>
                  <to>
                    <xdr:col>6</xdr:col>
                    <xdr:colOff>304800</xdr:colOff>
                    <xdr:row>40</xdr:row>
                    <xdr:rowOff>219075</xdr:rowOff>
                  </to>
                </anchor>
              </controlPr>
            </control>
          </mc:Choice>
        </mc:AlternateContent>
        <mc:AlternateContent xmlns:mc="http://schemas.openxmlformats.org/markup-compatibility/2006">
          <mc:Choice Requires="x14">
            <control shapeId="24600" r:id="rId25" name="Option Button 24">
              <controlPr defaultSize="0" autoFill="0" autoLine="0" autoPict="0">
                <anchor moveWithCells="1">
                  <from>
                    <xdr:col>6</xdr:col>
                    <xdr:colOff>57150</xdr:colOff>
                    <xdr:row>41</xdr:row>
                    <xdr:rowOff>57150</xdr:rowOff>
                  </from>
                  <to>
                    <xdr:col>6</xdr:col>
                    <xdr:colOff>304800</xdr:colOff>
                    <xdr:row>41</xdr:row>
                    <xdr:rowOff>219075</xdr:rowOff>
                  </to>
                </anchor>
              </controlPr>
            </control>
          </mc:Choice>
        </mc:AlternateContent>
        <mc:AlternateContent xmlns:mc="http://schemas.openxmlformats.org/markup-compatibility/2006">
          <mc:Choice Requires="x14">
            <control shapeId="24601" r:id="rId26" name="Group Box 25">
              <controlPr defaultSize="0" autoFill="0" autoPict="0">
                <anchor moveWithCells="1">
                  <from>
                    <xdr:col>6</xdr:col>
                    <xdr:colOff>0</xdr:colOff>
                    <xdr:row>38</xdr:row>
                    <xdr:rowOff>19050</xdr:rowOff>
                  </from>
                  <to>
                    <xdr:col>7</xdr:col>
                    <xdr:colOff>0</xdr:colOff>
                    <xdr:row>41</xdr:row>
                    <xdr:rowOff>219075</xdr:rowOff>
                  </to>
                </anchor>
              </controlPr>
            </control>
          </mc:Choice>
        </mc:AlternateContent>
        <mc:AlternateContent xmlns:mc="http://schemas.openxmlformats.org/markup-compatibility/2006">
          <mc:Choice Requires="x14">
            <control shapeId="24602" r:id="rId27" name="Option Button 26">
              <controlPr defaultSize="0" autoFill="0" autoLine="0" autoPict="0">
                <anchor moveWithCells="1">
                  <from>
                    <xdr:col>6</xdr:col>
                    <xdr:colOff>57150</xdr:colOff>
                    <xdr:row>46</xdr:row>
                    <xdr:rowOff>28575</xdr:rowOff>
                  </from>
                  <to>
                    <xdr:col>6</xdr:col>
                    <xdr:colOff>304800</xdr:colOff>
                    <xdr:row>46</xdr:row>
                    <xdr:rowOff>238125</xdr:rowOff>
                  </to>
                </anchor>
              </controlPr>
            </control>
          </mc:Choice>
        </mc:AlternateContent>
        <mc:AlternateContent xmlns:mc="http://schemas.openxmlformats.org/markup-compatibility/2006">
          <mc:Choice Requires="x14">
            <control shapeId="24603" r:id="rId28" name="Option Button 27">
              <controlPr defaultSize="0" autoFill="0" autoLine="0" autoPict="0">
                <anchor moveWithCells="1">
                  <from>
                    <xdr:col>6</xdr:col>
                    <xdr:colOff>57150</xdr:colOff>
                    <xdr:row>47</xdr:row>
                    <xdr:rowOff>28575</xdr:rowOff>
                  </from>
                  <to>
                    <xdr:col>6</xdr:col>
                    <xdr:colOff>304800</xdr:colOff>
                    <xdr:row>47</xdr:row>
                    <xdr:rowOff>238125</xdr:rowOff>
                  </to>
                </anchor>
              </controlPr>
            </control>
          </mc:Choice>
        </mc:AlternateContent>
        <mc:AlternateContent xmlns:mc="http://schemas.openxmlformats.org/markup-compatibility/2006">
          <mc:Choice Requires="x14">
            <control shapeId="24604" r:id="rId29" name="Option Button 28">
              <controlPr defaultSize="0" autoFill="0" autoLine="0" autoPict="0">
                <anchor moveWithCells="1">
                  <from>
                    <xdr:col>6</xdr:col>
                    <xdr:colOff>57150</xdr:colOff>
                    <xdr:row>48</xdr:row>
                    <xdr:rowOff>38100</xdr:rowOff>
                  </from>
                  <to>
                    <xdr:col>6</xdr:col>
                    <xdr:colOff>304800</xdr:colOff>
                    <xdr:row>48</xdr:row>
                    <xdr:rowOff>247650</xdr:rowOff>
                  </to>
                </anchor>
              </controlPr>
            </control>
          </mc:Choice>
        </mc:AlternateContent>
        <mc:AlternateContent xmlns:mc="http://schemas.openxmlformats.org/markup-compatibility/2006">
          <mc:Choice Requires="x14">
            <control shapeId="24605" r:id="rId30" name="Option Button 29">
              <controlPr defaultSize="0" autoFill="0" autoLine="0" autoPict="0">
                <anchor moveWithCells="1">
                  <from>
                    <xdr:col>6</xdr:col>
                    <xdr:colOff>57150</xdr:colOff>
                    <xdr:row>49</xdr:row>
                    <xdr:rowOff>38100</xdr:rowOff>
                  </from>
                  <to>
                    <xdr:col>6</xdr:col>
                    <xdr:colOff>304800</xdr:colOff>
                    <xdr:row>49</xdr:row>
                    <xdr:rowOff>238125</xdr:rowOff>
                  </to>
                </anchor>
              </controlPr>
            </control>
          </mc:Choice>
        </mc:AlternateContent>
        <mc:AlternateContent xmlns:mc="http://schemas.openxmlformats.org/markup-compatibility/2006">
          <mc:Choice Requires="x14">
            <control shapeId="24606" r:id="rId31" name="Group Box 30">
              <controlPr defaultSize="0" autoFill="0" autoPict="0">
                <anchor moveWithCells="1">
                  <from>
                    <xdr:col>6</xdr:col>
                    <xdr:colOff>0</xdr:colOff>
                    <xdr:row>46</xdr:row>
                    <xdr:rowOff>9525</xdr:rowOff>
                  </from>
                  <to>
                    <xdr:col>7</xdr:col>
                    <xdr:colOff>0</xdr:colOff>
                    <xdr:row>50</xdr:row>
                    <xdr:rowOff>0</xdr:rowOff>
                  </to>
                </anchor>
              </controlPr>
            </control>
          </mc:Choice>
        </mc:AlternateContent>
        <mc:AlternateContent xmlns:mc="http://schemas.openxmlformats.org/markup-compatibility/2006">
          <mc:Choice Requires="x14">
            <control shapeId="24608" r:id="rId32" name="Option Button 32">
              <controlPr defaultSize="0" autoFill="0" autoLine="0" autoPict="0">
                <anchor moveWithCells="1">
                  <from>
                    <xdr:col>6</xdr:col>
                    <xdr:colOff>66675</xdr:colOff>
                    <xdr:row>52</xdr:row>
                    <xdr:rowOff>38100</xdr:rowOff>
                  </from>
                  <to>
                    <xdr:col>6</xdr:col>
                    <xdr:colOff>314325</xdr:colOff>
                    <xdr:row>52</xdr:row>
                    <xdr:rowOff>238125</xdr:rowOff>
                  </to>
                </anchor>
              </controlPr>
            </control>
          </mc:Choice>
        </mc:AlternateContent>
        <mc:AlternateContent xmlns:mc="http://schemas.openxmlformats.org/markup-compatibility/2006">
          <mc:Choice Requires="x14">
            <control shapeId="24609" r:id="rId33" name="Option Button 33">
              <controlPr defaultSize="0" autoFill="0" autoLine="0" autoPict="0">
                <anchor moveWithCells="1">
                  <from>
                    <xdr:col>6</xdr:col>
                    <xdr:colOff>66675</xdr:colOff>
                    <xdr:row>53</xdr:row>
                    <xdr:rowOff>28575</xdr:rowOff>
                  </from>
                  <to>
                    <xdr:col>6</xdr:col>
                    <xdr:colOff>314325</xdr:colOff>
                    <xdr:row>53</xdr:row>
                    <xdr:rowOff>228600</xdr:rowOff>
                  </to>
                </anchor>
              </controlPr>
            </control>
          </mc:Choice>
        </mc:AlternateContent>
        <mc:AlternateContent xmlns:mc="http://schemas.openxmlformats.org/markup-compatibility/2006">
          <mc:Choice Requires="x14">
            <control shapeId="24610" r:id="rId34" name="Option Button 34">
              <controlPr defaultSize="0" autoFill="0" autoLine="0" autoPict="0">
                <anchor moveWithCells="1">
                  <from>
                    <xdr:col>6</xdr:col>
                    <xdr:colOff>66675</xdr:colOff>
                    <xdr:row>54</xdr:row>
                    <xdr:rowOff>28575</xdr:rowOff>
                  </from>
                  <to>
                    <xdr:col>6</xdr:col>
                    <xdr:colOff>314325</xdr:colOff>
                    <xdr:row>54</xdr:row>
                    <xdr:rowOff>219075</xdr:rowOff>
                  </to>
                </anchor>
              </controlPr>
            </control>
          </mc:Choice>
        </mc:AlternateContent>
        <mc:AlternateContent xmlns:mc="http://schemas.openxmlformats.org/markup-compatibility/2006">
          <mc:Choice Requires="x14">
            <control shapeId="24611" r:id="rId35" name="Option Button 35">
              <controlPr defaultSize="0" autoFill="0" autoLine="0" autoPict="0">
                <anchor moveWithCells="1">
                  <from>
                    <xdr:col>6</xdr:col>
                    <xdr:colOff>66675</xdr:colOff>
                    <xdr:row>55</xdr:row>
                    <xdr:rowOff>47625</xdr:rowOff>
                  </from>
                  <to>
                    <xdr:col>6</xdr:col>
                    <xdr:colOff>314325</xdr:colOff>
                    <xdr:row>55</xdr:row>
                    <xdr:rowOff>247650</xdr:rowOff>
                  </to>
                </anchor>
              </controlPr>
            </control>
          </mc:Choice>
        </mc:AlternateContent>
        <mc:AlternateContent xmlns:mc="http://schemas.openxmlformats.org/markup-compatibility/2006">
          <mc:Choice Requires="x14">
            <control shapeId="24612" r:id="rId36" name="Group Box 36">
              <controlPr defaultSize="0" autoFill="0" autoPict="0">
                <anchor moveWithCells="1">
                  <from>
                    <xdr:col>6</xdr:col>
                    <xdr:colOff>9525</xdr:colOff>
                    <xdr:row>52</xdr:row>
                    <xdr:rowOff>0</xdr:rowOff>
                  </from>
                  <to>
                    <xdr:col>7</xdr:col>
                    <xdr:colOff>9525</xdr:colOff>
                    <xdr:row>56</xdr:row>
                    <xdr:rowOff>0</xdr:rowOff>
                  </to>
                </anchor>
              </controlPr>
            </control>
          </mc:Choice>
        </mc:AlternateContent>
        <mc:AlternateContent xmlns:mc="http://schemas.openxmlformats.org/markup-compatibility/2006">
          <mc:Choice Requires="x14">
            <control shapeId="24615" r:id="rId37" name="Check Box 39">
              <controlPr defaultSize="0" autoFill="0" autoLine="0" autoPict="0">
                <anchor moveWithCells="1">
                  <from>
                    <xdr:col>6</xdr:col>
                    <xdr:colOff>76200</xdr:colOff>
                    <xdr:row>58</xdr:row>
                    <xdr:rowOff>180975</xdr:rowOff>
                  </from>
                  <to>
                    <xdr:col>6</xdr:col>
                    <xdr:colOff>323850</xdr:colOff>
                    <xdr:row>58</xdr:row>
                    <xdr:rowOff>361950</xdr:rowOff>
                  </to>
                </anchor>
              </controlPr>
            </control>
          </mc:Choice>
        </mc:AlternateContent>
        <mc:AlternateContent xmlns:mc="http://schemas.openxmlformats.org/markup-compatibility/2006">
          <mc:Choice Requires="x14">
            <control shapeId="24616" r:id="rId38" name="Check Box 40">
              <controlPr defaultSize="0" autoFill="0" autoLine="0" autoPict="0">
                <anchor moveWithCells="1">
                  <from>
                    <xdr:col>6</xdr:col>
                    <xdr:colOff>76200</xdr:colOff>
                    <xdr:row>59</xdr:row>
                    <xdr:rowOff>152400</xdr:rowOff>
                  </from>
                  <to>
                    <xdr:col>6</xdr:col>
                    <xdr:colOff>323850</xdr:colOff>
                    <xdr:row>59</xdr:row>
                    <xdr:rowOff>333375</xdr:rowOff>
                  </to>
                </anchor>
              </controlPr>
            </control>
          </mc:Choice>
        </mc:AlternateContent>
        <mc:AlternateContent xmlns:mc="http://schemas.openxmlformats.org/markup-compatibility/2006">
          <mc:Choice Requires="x14">
            <control shapeId="24617" r:id="rId39" name="Check Box 41">
              <controlPr defaultSize="0" autoFill="0" autoLine="0" autoPict="0">
                <anchor moveWithCells="1">
                  <from>
                    <xdr:col>6</xdr:col>
                    <xdr:colOff>76200</xdr:colOff>
                    <xdr:row>60</xdr:row>
                    <xdr:rowOff>123825</xdr:rowOff>
                  </from>
                  <to>
                    <xdr:col>6</xdr:col>
                    <xdr:colOff>323850</xdr:colOff>
                    <xdr:row>60</xdr:row>
                    <xdr:rowOff>304800</xdr:rowOff>
                  </to>
                </anchor>
              </controlPr>
            </control>
          </mc:Choice>
        </mc:AlternateContent>
        <mc:AlternateContent xmlns:mc="http://schemas.openxmlformats.org/markup-compatibility/2006">
          <mc:Choice Requires="x14">
            <control shapeId="24619" r:id="rId40" name="Option Button 43">
              <controlPr defaultSize="0" autoFill="0" autoLine="0" autoPict="0">
                <anchor moveWithCells="1">
                  <from>
                    <xdr:col>6</xdr:col>
                    <xdr:colOff>57150</xdr:colOff>
                    <xdr:row>63</xdr:row>
                    <xdr:rowOff>28575</xdr:rowOff>
                  </from>
                  <to>
                    <xdr:col>6</xdr:col>
                    <xdr:colOff>314325</xdr:colOff>
                    <xdr:row>63</xdr:row>
                    <xdr:rowOff>276225</xdr:rowOff>
                  </to>
                </anchor>
              </controlPr>
            </control>
          </mc:Choice>
        </mc:AlternateContent>
        <mc:AlternateContent xmlns:mc="http://schemas.openxmlformats.org/markup-compatibility/2006">
          <mc:Choice Requires="x14">
            <control shapeId="24620" r:id="rId41" name="Option Button 44">
              <controlPr defaultSize="0" autoFill="0" autoLine="0" autoPict="0">
                <anchor moveWithCells="1">
                  <from>
                    <xdr:col>6</xdr:col>
                    <xdr:colOff>57150</xdr:colOff>
                    <xdr:row>64</xdr:row>
                    <xdr:rowOff>28575</xdr:rowOff>
                  </from>
                  <to>
                    <xdr:col>6</xdr:col>
                    <xdr:colOff>314325</xdr:colOff>
                    <xdr:row>64</xdr:row>
                    <xdr:rowOff>276225</xdr:rowOff>
                  </to>
                </anchor>
              </controlPr>
            </control>
          </mc:Choice>
        </mc:AlternateContent>
        <mc:AlternateContent xmlns:mc="http://schemas.openxmlformats.org/markup-compatibility/2006">
          <mc:Choice Requires="x14">
            <control shapeId="24621" r:id="rId42" name="Option Button 45">
              <controlPr defaultSize="0" autoFill="0" autoLine="0" autoPict="0">
                <anchor moveWithCells="1">
                  <from>
                    <xdr:col>6</xdr:col>
                    <xdr:colOff>57150</xdr:colOff>
                    <xdr:row>65</xdr:row>
                    <xdr:rowOff>28575</xdr:rowOff>
                  </from>
                  <to>
                    <xdr:col>6</xdr:col>
                    <xdr:colOff>314325</xdr:colOff>
                    <xdr:row>65</xdr:row>
                    <xdr:rowOff>276225</xdr:rowOff>
                  </to>
                </anchor>
              </controlPr>
            </control>
          </mc:Choice>
        </mc:AlternateContent>
        <mc:AlternateContent xmlns:mc="http://schemas.openxmlformats.org/markup-compatibility/2006">
          <mc:Choice Requires="x14">
            <control shapeId="24622" r:id="rId43" name="Group Box 46">
              <controlPr defaultSize="0" autoFill="0" autoPict="0">
                <anchor moveWithCells="1">
                  <from>
                    <xdr:col>6</xdr:col>
                    <xdr:colOff>0</xdr:colOff>
                    <xdr:row>63</xdr:row>
                    <xdr:rowOff>19050</xdr:rowOff>
                  </from>
                  <to>
                    <xdr:col>7</xdr:col>
                    <xdr:colOff>0</xdr:colOff>
                    <xdr:row>65</xdr:row>
                    <xdr:rowOff>314325</xdr:rowOff>
                  </to>
                </anchor>
              </controlPr>
            </control>
          </mc:Choice>
        </mc:AlternateContent>
        <mc:AlternateContent xmlns:mc="http://schemas.openxmlformats.org/markup-compatibility/2006">
          <mc:Choice Requires="x14">
            <control shapeId="24624" r:id="rId44" name="Check Box 48">
              <controlPr defaultSize="0" autoFill="0" autoLine="0" autoPict="0">
                <anchor moveWithCells="1">
                  <from>
                    <xdr:col>6</xdr:col>
                    <xdr:colOff>57150</xdr:colOff>
                    <xdr:row>73</xdr:row>
                    <xdr:rowOff>85725</xdr:rowOff>
                  </from>
                  <to>
                    <xdr:col>6</xdr:col>
                    <xdr:colOff>314325</xdr:colOff>
                    <xdr:row>73</xdr:row>
                    <xdr:rowOff>304800</xdr:rowOff>
                  </to>
                </anchor>
              </controlPr>
            </control>
          </mc:Choice>
        </mc:AlternateContent>
        <mc:AlternateContent xmlns:mc="http://schemas.openxmlformats.org/markup-compatibility/2006">
          <mc:Choice Requires="x14">
            <control shapeId="24625" r:id="rId45" name="Check Box 49">
              <controlPr defaultSize="0" autoFill="0" autoLine="0" autoPict="0">
                <anchor moveWithCells="1">
                  <from>
                    <xdr:col>6</xdr:col>
                    <xdr:colOff>57150</xdr:colOff>
                    <xdr:row>74</xdr:row>
                    <xdr:rowOff>85725</xdr:rowOff>
                  </from>
                  <to>
                    <xdr:col>6</xdr:col>
                    <xdr:colOff>314325</xdr:colOff>
                    <xdr:row>74</xdr:row>
                    <xdr:rowOff>314325</xdr:rowOff>
                  </to>
                </anchor>
              </controlPr>
            </control>
          </mc:Choice>
        </mc:AlternateContent>
        <mc:AlternateContent xmlns:mc="http://schemas.openxmlformats.org/markup-compatibility/2006">
          <mc:Choice Requires="x14">
            <control shapeId="24632" r:id="rId46" name="Check Box 56">
              <controlPr defaultSize="0" autoFill="0" autoLine="0" autoPict="0">
                <anchor moveWithCells="1">
                  <from>
                    <xdr:col>6</xdr:col>
                    <xdr:colOff>66675</xdr:colOff>
                    <xdr:row>84</xdr:row>
                    <xdr:rowOff>104775</xdr:rowOff>
                  </from>
                  <to>
                    <xdr:col>6</xdr:col>
                    <xdr:colOff>314325</xdr:colOff>
                    <xdr:row>84</xdr:row>
                    <xdr:rowOff>352425</xdr:rowOff>
                  </to>
                </anchor>
              </controlPr>
            </control>
          </mc:Choice>
        </mc:AlternateContent>
        <mc:AlternateContent xmlns:mc="http://schemas.openxmlformats.org/markup-compatibility/2006">
          <mc:Choice Requires="x14">
            <control shapeId="24633" r:id="rId47" name="Check Box 57">
              <controlPr defaultSize="0" autoFill="0" autoLine="0" autoPict="0">
                <anchor moveWithCells="1">
                  <from>
                    <xdr:col>6</xdr:col>
                    <xdr:colOff>57150</xdr:colOff>
                    <xdr:row>85</xdr:row>
                    <xdr:rowOff>28575</xdr:rowOff>
                  </from>
                  <to>
                    <xdr:col>6</xdr:col>
                    <xdr:colOff>304800</xdr:colOff>
                    <xdr:row>85</xdr:row>
                    <xdr:rowOff>257175</xdr:rowOff>
                  </to>
                </anchor>
              </controlPr>
            </control>
          </mc:Choice>
        </mc:AlternateContent>
        <mc:AlternateContent xmlns:mc="http://schemas.openxmlformats.org/markup-compatibility/2006">
          <mc:Choice Requires="x14">
            <control shapeId="24634" r:id="rId48" name="Check Box 58">
              <controlPr defaultSize="0" autoFill="0" autoLine="0" autoPict="0">
                <anchor moveWithCells="1">
                  <from>
                    <xdr:col>6</xdr:col>
                    <xdr:colOff>57150</xdr:colOff>
                    <xdr:row>86</xdr:row>
                    <xdr:rowOff>57150</xdr:rowOff>
                  </from>
                  <to>
                    <xdr:col>6</xdr:col>
                    <xdr:colOff>304800</xdr:colOff>
                    <xdr:row>86</xdr:row>
                    <xdr:rowOff>276225</xdr:rowOff>
                  </to>
                </anchor>
              </controlPr>
            </control>
          </mc:Choice>
        </mc:AlternateContent>
        <mc:AlternateContent xmlns:mc="http://schemas.openxmlformats.org/markup-compatibility/2006">
          <mc:Choice Requires="x14">
            <control shapeId="24635" r:id="rId49" name="Check Box 59">
              <controlPr defaultSize="0" autoFill="0" autoLine="0" autoPict="0">
                <anchor moveWithCells="1">
                  <from>
                    <xdr:col>6</xdr:col>
                    <xdr:colOff>57150</xdr:colOff>
                    <xdr:row>87</xdr:row>
                    <xdr:rowOff>47625</xdr:rowOff>
                  </from>
                  <to>
                    <xdr:col>6</xdr:col>
                    <xdr:colOff>304800</xdr:colOff>
                    <xdr:row>87</xdr:row>
                    <xdr:rowOff>266700</xdr:rowOff>
                  </to>
                </anchor>
              </controlPr>
            </control>
          </mc:Choice>
        </mc:AlternateContent>
        <mc:AlternateContent xmlns:mc="http://schemas.openxmlformats.org/markup-compatibility/2006">
          <mc:Choice Requires="x14">
            <control shapeId="24637" r:id="rId50" name="Check Box 61">
              <controlPr defaultSize="0" autoFill="0" autoLine="0" autoPict="0">
                <anchor moveWithCells="1">
                  <from>
                    <xdr:col>6</xdr:col>
                    <xdr:colOff>66675</xdr:colOff>
                    <xdr:row>95</xdr:row>
                    <xdr:rowOff>104775</xdr:rowOff>
                  </from>
                  <to>
                    <xdr:col>6</xdr:col>
                    <xdr:colOff>333375</xdr:colOff>
                    <xdr:row>95</xdr:row>
                    <xdr:rowOff>276225</xdr:rowOff>
                  </to>
                </anchor>
              </controlPr>
            </control>
          </mc:Choice>
        </mc:AlternateContent>
        <mc:AlternateContent xmlns:mc="http://schemas.openxmlformats.org/markup-compatibility/2006">
          <mc:Choice Requires="x14">
            <control shapeId="24638" r:id="rId51" name="Check Box 62">
              <controlPr defaultSize="0" autoFill="0" autoLine="0" autoPict="0">
                <anchor moveWithCells="1">
                  <from>
                    <xdr:col>6</xdr:col>
                    <xdr:colOff>66675</xdr:colOff>
                    <xdr:row>96</xdr:row>
                    <xdr:rowOff>104775</xdr:rowOff>
                  </from>
                  <to>
                    <xdr:col>6</xdr:col>
                    <xdr:colOff>333375</xdr:colOff>
                    <xdr:row>96</xdr:row>
                    <xdr:rowOff>276225</xdr:rowOff>
                  </to>
                </anchor>
              </controlPr>
            </control>
          </mc:Choice>
        </mc:AlternateContent>
        <mc:AlternateContent xmlns:mc="http://schemas.openxmlformats.org/markup-compatibility/2006">
          <mc:Choice Requires="x14">
            <control shapeId="24639" r:id="rId52" name="Check Box 63">
              <controlPr defaultSize="0" autoFill="0" autoLine="0" autoPict="0">
                <anchor moveWithCells="1">
                  <from>
                    <xdr:col>6</xdr:col>
                    <xdr:colOff>66675</xdr:colOff>
                    <xdr:row>97</xdr:row>
                    <xdr:rowOff>85725</xdr:rowOff>
                  </from>
                  <to>
                    <xdr:col>6</xdr:col>
                    <xdr:colOff>333375</xdr:colOff>
                    <xdr:row>97</xdr:row>
                    <xdr:rowOff>266700</xdr:rowOff>
                  </to>
                </anchor>
              </controlPr>
            </control>
          </mc:Choice>
        </mc:AlternateContent>
        <mc:AlternateContent xmlns:mc="http://schemas.openxmlformats.org/markup-compatibility/2006">
          <mc:Choice Requires="x14">
            <control shapeId="24640" r:id="rId53" name="Check Box 64">
              <controlPr defaultSize="0" autoFill="0" autoLine="0" autoPict="0">
                <anchor moveWithCells="1">
                  <from>
                    <xdr:col>6</xdr:col>
                    <xdr:colOff>66675</xdr:colOff>
                    <xdr:row>98</xdr:row>
                    <xdr:rowOff>114300</xdr:rowOff>
                  </from>
                  <to>
                    <xdr:col>6</xdr:col>
                    <xdr:colOff>333375</xdr:colOff>
                    <xdr:row>98</xdr:row>
                    <xdr:rowOff>295275</xdr:rowOff>
                  </to>
                </anchor>
              </controlPr>
            </control>
          </mc:Choice>
        </mc:AlternateContent>
        <mc:AlternateContent xmlns:mc="http://schemas.openxmlformats.org/markup-compatibility/2006">
          <mc:Choice Requires="x14">
            <control shapeId="24641" r:id="rId54" name="Check Box 65">
              <controlPr defaultSize="0" autoFill="0" autoLine="0" autoPict="0">
                <anchor moveWithCells="1">
                  <from>
                    <xdr:col>6</xdr:col>
                    <xdr:colOff>76200</xdr:colOff>
                    <xdr:row>105</xdr:row>
                    <xdr:rowOff>85725</xdr:rowOff>
                  </from>
                  <to>
                    <xdr:col>7</xdr:col>
                    <xdr:colOff>9525</xdr:colOff>
                    <xdr:row>105</xdr:row>
                    <xdr:rowOff>276225</xdr:rowOff>
                  </to>
                </anchor>
              </controlPr>
            </control>
          </mc:Choice>
        </mc:AlternateContent>
        <mc:AlternateContent xmlns:mc="http://schemas.openxmlformats.org/markup-compatibility/2006">
          <mc:Choice Requires="x14">
            <control shapeId="24642" r:id="rId55" name="Check Box 66">
              <controlPr defaultSize="0" autoFill="0" autoLine="0" autoPict="0">
                <anchor moveWithCells="1">
                  <from>
                    <xdr:col>6</xdr:col>
                    <xdr:colOff>76200</xdr:colOff>
                    <xdr:row>106</xdr:row>
                    <xdr:rowOff>66675</xdr:rowOff>
                  </from>
                  <to>
                    <xdr:col>6</xdr:col>
                    <xdr:colOff>333375</xdr:colOff>
                    <xdr:row>106</xdr:row>
                    <xdr:rowOff>257175</xdr:rowOff>
                  </to>
                </anchor>
              </controlPr>
            </control>
          </mc:Choice>
        </mc:AlternateContent>
        <mc:AlternateContent xmlns:mc="http://schemas.openxmlformats.org/markup-compatibility/2006">
          <mc:Choice Requires="x14">
            <control shapeId="24643" r:id="rId56" name="Check Box 67">
              <controlPr defaultSize="0" autoFill="0" autoLine="0" autoPict="0">
                <anchor moveWithCells="1">
                  <from>
                    <xdr:col>6</xdr:col>
                    <xdr:colOff>76200</xdr:colOff>
                    <xdr:row>107</xdr:row>
                    <xdr:rowOff>66675</xdr:rowOff>
                  </from>
                  <to>
                    <xdr:col>6</xdr:col>
                    <xdr:colOff>333375</xdr:colOff>
                    <xdr:row>107</xdr:row>
                    <xdr:rowOff>295275</xdr:rowOff>
                  </to>
                </anchor>
              </controlPr>
            </control>
          </mc:Choice>
        </mc:AlternateContent>
        <mc:AlternateContent xmlns:mc="http://schemas.openxmlformats.org/markup-compatibility/2006">
          <mc:Choice Requires="x14">
            <control shapeId="24644" r:id="rId57" name="Check Box 68">
              <controlPr defaultSize="0" autoFill="0" autoLine="0" autoPict="0">
                <anchor moveWithCells="1">
                  <from>
                    <xdr:col>6</xdr:col>
                    <xdr:colOff>76200</xdr:colOff>
                    <xdr:row>108</xdr:row>
                    <xdr:rowOff>76200</xdr:rowOff>
                  </from>
                  <to>
                    <xdr:col>6</xdr:col>
                    <xdr:colOff>333375</xdr:colOff>
                    <xdr:row>108</xdr:row>
                    <xdr:rowOff>304800</xdr:rowOff>
                  </to>
                </anchor>
              </controlPr>
            </control>
          </mc:Choice>
        </mc:AlternateContent>
        <mc:AlternateContent xmlns:mc="http://schemas.openxmlformats.org/markup-compatibility/2006">
          <mc:Choice Requires="x14">
            <control shapeId="24645" r:id="rId58" name="Check Box 69">
              <controlPr defaultSize="0" autoFill="0" autoLine="0" autoPict="0">
                <anchor moveWithCells="1">
                  <from>
                    <xdr:col>6</xdr:col>
                    <xdr:colOff>76200</xdr:colOff>
                    <xdr:row>109</xdr:row>
                    <xdr:rowOff>104775</xdr:rowOff>
                  </from>
                  <to>
                    <xdr:col>6</xdr:col>
                    <xdr:colOff>333375</xdr:colOff>
                    <xdr:row>109</xdr:row>
                    <xdr:rowOff>333375</xdr:rowOff>
                  </to>
                </anchor>
              </controlPr>
            </control>
          </mc:Choice>
        </mc:AlternateContent>
        <mc:AlternateContent xmlns:mc="http://schemas.openxmlformats.org/markup-compatibility/2006">
          <mc:Choice Requires="x14">
            <control shapeId="24646" r:id="rId59" name="Option Button 70">
              <controlPr defaultSize="0" autoFill="0" autoLine="0" autoPict="0">
                <anchor moveWithCells="1">
                  <from>
                    <xdr:col>6</xdr:col>
                    <xdr:colOff>57150</xdr:colOff>
                    <xdr:row>70</xdr:row>
                    <xdr:rowOff>57150</xdr:rowOff>
                  </from>
                  <to>
                    <xdr:col>6</xdr:col>
                    <xdr:colOff>314325</xdr:colOff>
                    <xdr:row>70</xdr:row>
                    <xdr:rowOff>352425</xdr:rowOff>
                  </to>
                </anchor>
              </controlPr>
            </control>
          </mc:Choice>
        </mc:AlternateContent>
        <mc:AlternateContent xmlns:mc="http://schemas.openxmlformats.org/markup-compatibility/2006">
          <mc:Choice Requires="x14">
            <control shapeId="24647" r:id="rId60" name="Option Button 71">
              <controlPr defaultSize="0" autoFill="0" autoLine="0" autoPict="0">
                <anchor moveWithCells="1">
                  <from>
                    <xdr:col>6</xdr:col>
                    <xdr:colOff>57150</xdr:colOff>
                    <xdr:row>71</xdr:row>
                    <xdr:rowOff>38100</xdr:rowOff>
                  </from>
                  <to>
                    <xdr:col>6</xdr:col>
                    <xdr:colOff>314325</xdr:colOff>
                    <xdr:row>71</xdr:row>
                    <xdr:rowOff>342900</xdr:rowOff>
                  </to>
                </anchor>
              </controlPr>
            </control>
          </mc:Choice>
        </mc:AlternateContent>
        <mc:AlternateContent xmlns:mc="http://schemas.openxmlformats.org/markup-compatibility/2006">
          <mc:Choice Requires="x14">
            <control shapeId="24648" r:id="rId61" name="Option Button 72">
              <controlPr defaultSize="0" autoFill="0" autoLine="0" autoPict="0">
                <anchor moveWithCells="1">
                  <from>
                    <xdr:col>6</xdr:col>
                    <xdr:colOff>57150</xdr:colOff>
                    <xdr:row>72</xdr:row>
                    <xdr:rowOff>57150</xdr:rowOff>
                  </from>
                  <to>
                    <xdr:col>6</xdr:col>
                    <xdr:colOff>314325</xdr:colOff>
                    <xdr:row>72</xdr:row>
                    <xdr:rowOff>361950</xdr:rowOff>
                  </to>
                </anchor>
              </controlPr>
            </control>
          </mc:Choice>
        </mc:AlternateContent>
        <mc:AlternateContent xmlns:mc="http://schemas.openxmlformats.org/markup-compatibility/2006">
          <mc:Choice Requires="x14">
            <control shapeId="24649" r:id="rId62" name="Group Box 73">
              <controlPr defaultSize="0" autoFill="0" autoPict="0">
                <anchor moveWithCells="1">
                  <from>
                    <xdr:col>6</xdr:col>
                    <xdr:colOff>0</xdr:colOff>
                    <xdr:row>70</xdr:row>
                    <xdr:rowOff>0</xdr:rowOff>
                  </from>
                  <to>
                    <xdr:col>7</xdr:col>
                    <xdr:colOff>9525</xdr:colOff>
                    <xdr:row>73</xdr:row>
                    <xdr:rowOff>0</xdr:rowOff>
                  </to>
                </anchor>
              </controlPr>
            </control>
          </mc:Choice>
        </mc:AlternateContent>
        <mc:AlternateContent xmlns:mc="http://schemas.openxmlformats.org/markup-compatibility/2006">
          <mc:Choice Requires="x14">
            <control shapeId="24650" r:id="rId63" name="Option Button 74">
              <controlPr defaultSize="0" autoFill="0" autoLine="0" autoPict="0">
                <anchor moveWithCells="1">
                  <from>
                    <xdr:col>6</xdr:col>
                    <xdr:colOff>57150</xdr:colOff>
                    <xdr:row>78</xdr:row>
                    <xdr:rowOff>66675</xdr:rowOff>
                  </from>
                  <to>
                    <xdr:col>6</xdr:col>
                    <xdr:colOff>314325</xdr:colOff>
                    <xdr:row>78</xdr:row>
                    <xdr:rowOff>314325</xdr:rowOff>
                  </to>
                </anchor>
              </controlPr>
            </control>
          </mc:Choice>
        </mc:AlternateContent>
        <mc:AlternateContent xmlns:mc="http://schemas.openxmlformats.org/markup-compatibility/2006">
          <mc:Choice Requires="x14">
            <control shapeId="24651" r:id="rId64" name="Option Button 75">
              <controlPr defaultSize="0" autoFill="0" autoLine="0" autoPict="0">
                <anchor moveWithCells="1">
                  <from>
                    <xdr:col>6</xdr:col>
                    <xdr:colOff>57150</xdr:colOff>
                    <xdr:row>79</xdr:row>
                    <xdr:rowOff>57150</xdr:rowOff>
                  </from>
                  <to>
                    <xdr:col>6</xdr:col>
                    <xdr:colOff>314325</xdr:colOff>
                    <xdr:row>79</xdr:row>
                    <xdr:rowOff>295275</xdr:rowOff>
                  </to>
                </anchor>
              </controlPr>
            </control>
          </mc:Choice>
        </mc:AlternateContent>
        <mc:AlternateContent xmlns:mc="http://schemas.openxmlformats.org/markup-compatibility/2006">
          <mc:Choice Requires="x14">
            <control shapeId="24652" r:id="rId65" name="Option Button 76">
              <controlPr defaultSize="0" autoFill="0" autoLine="0" autoPict="0">
                <anchor moveWithCells="1">
                  <from>
                    <xdr:col>6</xdr:col>
                    <xdr:colOff>57150</xdr:colOff>
                    <xdr:row>80</xdr:row>
                    <xdr:rowOff>47625</xdr:rowOff>
                  </from>
                  <to>
                    <xdr:col>6</xdr:col>
                    <xdr:colOff>314325</xdr:colOff>
                    <xdr:row>80</xdr:row>
                    <xdr:rowOff>295275</xdr:rowOff>
                  </to>
                </anchor>
              </controlPr>
            </control>
          </mc:Choice>
        </mc:AlternateContent>
        <mc:AlternateContent xmlns:mc="http://schemas.openxmlformats.org/markup-compatibility/2006">
          <mc:Choice Requires="x14">
            <control shapeId="24653" r:id="rId66" name="Group Box 77">
              <controlPr defaultSize="0" autoFill="0" autoPict="0">
                <anchor moveWithCells="1">
                  <from>
                    <xdr:col>6</xdr:col>
                    <xdr:colOff>0</xdr:colOff>
                    <xdr:row>78</xdr:row>
                    <xdr:rowOff>9525</xdr:rowOff>
                  </from>
                  <to>
                    <xdr:col>7</xdr:col>
                    <xdr:colOff>0</xdr:colOff>
                    <xdr:row>81</xdr:row>
                    <xdr:rowOff>0</xdr:rowOff>
                  </to>
                </anchor>
              </controlPr>
            </control>
          </mc:Choice>
        </mc:AlternateContent>
        <mc:AlternateContent xmlns:mc="http://schemas.openxmlformats.org/markup-compatibility/2006">
          <mc:Choice Requires="x14">
            <control shapeId="24654" r:id="rId67" name="Option Button 78">
              <controlPr defaultSize="0" autoFill="0" autoLine="0" autoPict="0">
                <anchor moveWithCells="1">
                  <from>
                    <xdr:col>6</xdr:col>
                    <xdr:colOff>57150</xdr:colOff>
                    <xdr:row>88</xdr:row>
                    <xdr:rowOff>76200</xdr:rowOff>
                  </from>
                  <to>
                    <xdr:col>6</xdr:col>
                    <xdr:colOff>314325</xdr:colOff>
                    <xdr:row>88</xdr:row>
                    <xdr:rowOff>361950</xdr:rowOff>
                  </to>
                </anchor>
              </controlPr>
            </control>
          </mc:Choice>
        </mc:AlternateContent>
        <mc:AlternateContent xmlns:mc="http://schemas.openxmlformats.org/markup-compatibility/2006">
          <mc:Choice Requires="x14">
            <control shapeId="24655" r:id="rId68" name="Option Button 79">
              <controlPr defaultSize="0" autoFill="0" autoLine="0" autoPict="0">
                <anchor moveWithCells="1">
                  <from>
                    <xdr:col>6</xdr:col>
                    <xdr:colOff>57150</xdr:colOff>
                    <xdr:row>89</xdr:row>
                    <xdr:rowOff>38100</xdr:rowOff>
                  </from>
                  <to>
                    <xdr:col>6</xdr:col>
                    <xdr:colOff>314325</xdr:colOff>
                    <xdr:row>89</xdr:row>
                    <xdr:rowOff>342900</xdr:rowOff>
                  </to>
                </anchor>
              </controlPr>
            </control>
          </mc:Choice>
        </mc:AlternateContent>
        <mc:AlternateContent xmlns:mc="http://schemas.openxmlformats.org/markup-compatibility/2006">
          <mc:Choice Requires="x14">
            <control shapeId="24656" r:id="rId69" name="Option Button 80">
              <controlPr defaultSize="0" autoFill="0" autoLine="0" autoPict="0">
                <anchor moveWithCells="1">
                  <from>
                    <xdr:col>6</xdr:col>
                    <xdr:colOff>57150</xdr:colOff>
                    <xdr:row>90</xdr:row>
                    <xdr:rowOff>9525</xdr:rowOff>
                  </from>
                  <to>
                    <xdr:col>6</xdr:col>
                    <xdr:colOff>314325</xdr:colOff>
                    <xdr:row>90</xdr:row>
                    <xdr:rowOff>314325</xdr:rowOff>
                  </to>
                </anchor>
              </controlPr>
            </control>
          </mc:Choice>
        </mc:AlternateContent>
        <mc:AlternateContent xmlns:mc="http://schemas.openxmlformats.org/markup-compatibility/2006">
          <mc:Choice Requires="x14">
            <control shapeId="24657" r:id="rId70" name="Group Box 81">
              <controlPr defaultSize="0" autoFill="0" autoPict="0">
                <anchor moveWithCells="1">
                  <from>
                    <xdr:col>6</xdr:col>
                    <xdr:colOff>0</xdr:colOff>
                    <xdr:row>88</xdr:row>
                    <xdr:rowOff>0</xdr:rowOff>
                  </from>
                  <to>
                    <xdr:col>7</xdr:col>
                    <xdr:colOff>0</xdr:colOff>
                    <xdr:row>91</xdr:row>
                    <xdr:rowOff>0</xdr:rowOff>
                  </to>
                </anchor>
              </controlPr>
            </control>
          </mc:Choice>
        </mc:AlternateContent>
        <mc:AlternateContent xmlns:mc="http://schemas.openxmlformats.org/markup-compatibility/2006">
          <mc:Choice Requires="x14">
            <control shapeId="24658" r:id="rId71" name="Option Button 82">
              <controlPr defaultSize="0" autoFill="0" autoLine="0" autoPict="0">
                <anchor moveWithCells="1">
                  <from>
                    <xdr:col>6</xdr:col>
                    <xdr:colOff>57150</xdr:colOff>
                    <xdr:row>102</xdr:row>
                    <xdr:rowOff>66675</xdr:rowOff>
                  </from>
                  <to>
                    <xdr:col>6</xdr:col>
                    <xdr:colOff>314325</xdr:colOff>
                    <xdr:row>102</xdr:row>
                    <xdr:rowOff>352425</xdr:rowOff>
                  </to>
                </anchor>
              </controlPr>
            </control>
          </mc:Choice>
        </mc:AlternateContent>
        <mc:AlternateContent xmlns:mc="http://schemas.openxmlformats.org/markup-compatibility/2006">
          <mc:Choice Requires="x14">
            <control shapeId="24659" r:id="rId72" name="Option Button 83">
              <controlPr defaultSize="0" autoFill="0" autoLine="0" autoPict="0">
                <anchor moveWithCells="1">
                  <from>
                    <xdr:col>6</xdr:col>
                    <xdr:colOff>57150</xdr:colOff>
                    <xdr:row>103</xdr:row>
                    <xdr:rowOff>47625</xdr:rowOff>
                  </from>
                  <to>
                    <xdr:col>6</xdr:col>
                    <xdr:colOff>314325</xdr:colOff>
                    <xdr:row>103</xdr:row>
                    <xdr:rowOff>352425</xdr:rowOff>
                  </to>
                </anchor>
              </controlPr>
            </control>
          </mc:Choice>
        </mc:AlternateContent>
        <mc:AlternateContent xmlns:mc="http://schemas.openxmlformats.org/markup-compatibility/2006">
          <mc:Choice Requires="x14">
            <control shapeId="24660" r:id="rId73" name="Option Button 84">
              <controlPr defaultSize="0" autoFill="0" autoLine="0" autoPict="0">
                <anchor moveWithCells="1">
                  <from>
                    <xdr:col>6</xdr:col>
                    <xdr:colOff>57150</xdr:colOff>
                    <xdr:row>104</xdr:row>
                    <xdr:rowOff>57150</xdr:rowOff>
                  </from>
                  <to>
                    <xdr:col>6</xdr:col>
                    <xdr:colOff>314325</xdr:colOff>
                    <xdr:row>104</xdr:row>
                    <xdr:rowOff>352425</xdr:rowOff>
                  </to>
                </anchor>
              </controlPr>
            </control>
          </mc:Choice>
        </mc:AlternateContent>
        <mc:AlternateContent xmlns:mc="http://schemas.openxmlformats.org/markup-compatibility/2006">
          <mc:Choice Requires="x14">
            <control shapeId="24661" r:id="rId74" name="Group Box 85">
              <controlPr defaultSize="0" autoFill="0" autoPict="0">
                <anchor moveWithCells="1">
                  <from>
                    <xdr:col>6</xdr:col>
                    <xdr:colOff>9525</xdr:colOff>
                    <xdr:row>99</xdr:row>
                    <xdr:rowOff>0</xdr:rowOff>
                  </from>
                  <to>
                    <xdr:col>6</xdr:col>
                    <xdr:colOff>342900</xdr:colOff>
                    <xdr:row>105</xdr:row>
                    <xdr:rowOff>9525</xdr:rowOff>
                  </to>
                </anchor>
              </controlPr>
            </control>
          </mc:Choice>
        </mc:AlternateContent>
        <mc:AlternateContent xmlns:mc="http://schemas.openxmlformats.org/markup-compatibility/2006">
          <mc:Choice Requires="x14">
            <control shapeId="24662" r:id="rId75" name="Option Button 86">
              <controlPr defaultSize="0" autoFill="0" autoLine="0" autoPict="0">
                <anchor moveWithCells="1">
                  <from>
                    <xdr:col>6</xdr:col>
                    <xdr:colOff>66675</xdr:colOff>
                    <xdr:row>8</xdr:row>
                    <xdr:rowOff>28575</xdr:rowOff>
                  </from>
                  <to>
                    <xdr:col>6</xdr:col>
                    <xdr:colOff>314325</xdr:colOff>
                    <xdr:row>8</xdr:row>
                    <xdr:rowOff>209550</xdr:rowOff>
                  </to>
                </anchor>
              </controlPr>
            </control>
          </mc:Choice>
        </mc:AlternateContent>
        <mc:AlternateContent xmlns:mc="http://schemas.openxmlformats.org/markup-compatibility/2006">
          <mc:Choice Requires="x14">
            <control shapeId="24663" r:id="rId76" name="Option Button 87">
              <controlPr defaultSize="0" autoFill="0" autoLine="0" autoPict="0">
                <anchor moveWithCells="1">
                  <from>
                    <xdr:col>6</xdr:col>
                    <xdr:colOff>66675</xdr:colOff>
                    <xdr:row>9</xdr:row>
                    <xdr:rowOff>47625</xdr:rowOff>
                  </from>
                  <to>
                    <xdr:col>6</xdr:col>
                    <xdr:colOff>314325</xdr:colOff>
                    <xdr:row>9</xdr:row>
                    <xdr:rowOff>228600</xdr:rowOff>
                  </to>
                </anchor>
              </controlPr>
            </control>
          </mc:Choice>
        </mc:AlternateContent>
        <mc:AlternateContent xmlns:mc="http://schemas.openxmlformats.org/markup-compatibility/2006">
          <mc:Choice Requires="x14">
            <control shapeId="24664" r:id="rId77" name="Group Box 88">
              <controlPr defaultSize="0" autoFill="0" autoPict="0">
                <anchor moveWithCells="1">
                  <from>
                    <xdr:col>6</xdr:col>
                    <xdr:colOff>0</xdr:colOff>
                    <xdr:row>7</xdr:row>
                    <xdr:rowOff>285750</xdr:rowOff>
                  </from>
                  <to>
                    <xdr:col>7</xdr:col>
                    <xdr:colOff>9525</xdr:colOff>
                    <xdr:row>10</xdr:row>
                    <xdr:rowOff>0</xdr:rowOff>
                  </to>
                </anchor>
              </controlPr>
            </control>
          </mc:Choice>
        </mc:AlternateContent>
        <mc:AlternateContent xmlns:mc="http://schemas.openxmlformats.org/markup-compatibility/2006">
          <mc:Choice Requires="x14">
            <control shapeId="24669" r:id="rId78" name="Option Button 93">
              <controlPr defaultSize="0" autoFill="0" autoLine="0" autoPict="0">
                <anchor moveWithCells="1">
                  <from>
                    <xdr:col>6</xdr:col>
                    <xdr:colOff>57150</xdr:colOff>
                    <xdr:row>13</xdr:row>
                    <xdr:rowOff>85725</xdr:rowOff>
                  </from>
                  <to>
                    <xdr:col>6</xdr:col>
                    <xdr:colOff>314325</xdr:colOff>
                    <xdr:row>13</xdr:row>
                    <xdr:rowOff>304800</xdr:rowOff>
                  </to>
                </anchor>
              </controlPr>
            </control>
          </mc:Choice>
        </mc:AlternateContent>
        <mc:AlternateContent xmlns:mc="http://schemas.openxmlformats.org/markup-compatibility/2006">
          <mc:Choice Requires="x14">
            <control shapeId="24670" r:id="rId79" name="Option Button 94">
              <controlPr defaultSize="0" autoFill="0" autoLine="0" autoPict="0">
                <anchor moveWithCells="1">
                  <from>
                    <xdr:col>6</xdr:col>
                    <xdr:colOff>57150</xdr:colOff>
                    <xdr:row>14</xdr:row>
                    <xdr:rowOff>114300</xdr:rowOff>
                  </from>
                  <to>
                    <xdr:col>6</xdr:col>
                    <xdr:colOff>314325</xdr:colOff>
                    <xdr:row>14</xdr:row>
                    <xdr:rowOff>342900</xdr:rowOff>
                  </to>
                </anchor>
              </controlPr>
            </control>
          </mc:Choice>
        </mc:AlternateContent>
        <mc:AlternateContent xmlns:mc="http://schemas.openxmlformats.org/markup-compatibility/2006">
          <mc:Choice Requires="x14">
            <control shapeId="24671" r:id="rId80" name="Group Box 95">
              <controlPr defaultSize="0" autoFill="0" autoPict="0">
                <anchor moveWithCells="1">
                  <from>
                    <xdr:col>6</xdr:col>
                    <xdr:colOff>9525</xdr:colOff>
                    <xdr:row>13</xdr:row>
                    <xdr:rowOff>0</xdr:rowOff>
                  </from>
                  <to>
                    <xdr:col>6</xdr:col>
                    <xdr:colOff>342900</xdr:colOff>
                    <xdr:row>15</xdr:row>
                    <xdr:rowOff>0</xdr:rowOff>
                  </to>
                </anchor>
              </controlPr>
            </control>
          </mc:Choice>
        </mc:AlternateContent>
        <mc:AlternateContent xmlns:mc="http://schemas.openxmlformats.org/markup-compatibility/2006">
          <mc:Choice Requires="x14">
            <control shapeId="24672" r:id="rId81" name="Option Button 96">
              <controlPr defaultSize="0" autoFill="0" autoLine="0" autoPict="0">
                <anchor moveWithCells="1">
                  <from>
                    <xdr:col>6</xdr:col>
                    <xdr:colOff>57150</xdr:colOff>
                    <xdr:row>15</xdr:row>
                    <xdr:rowOff>66675</xdr:rowOff>
                  </from>
                  <to>
                    <xdr:col>6</xdr:col>
                    <xdr:colOff>314325</xdr:colOff>
                    <xdr:row>15</xdr:row>
                    <xdr:rowOff>238125</xdr:rowOff>
                  </to>
                </anchor>
              </controlPr>
            </control>
          </mc:Choice>
        </mc:AlternateContent>
        <mc:AlternateContent xmlns:mc="http://schemas.openxmlformats.org/markup-compatibility/2006">
          <mc:Choice Requires="x14">
            <control shapeId="24673" r:id="rId82" name="Option Button 97">
              <controlPr defaultSize="0" autoFill="0" autoLine="0" autoPict="0">
                <anchor moveWithCells="1">
                  <from>
                    <xdr:col>6</xdr:col>
                    <xdr:colOff>57150</xdr:colOff>
                    <xdr:row>16</xdr:row>
                    <xdr:rowOff>66675</xdr:rowOff>
                  </from>
                  <to>
                    <xdr:col>6</xdr:col>
                    <xdr:colOff>314325</xdr:colOff>
                    <xdr:row>16</xdr:row>
                    <xdr:rowOff>238125</xdr:rowOff>
                  </to>
                </anchor>
              </controlPr>
            </control>
          </mc:Choice>
        </mc:AlternateContent>
        <mc:AlternateContent xmlns:mc="http://schemas.openxmlformats.org/markup-compatibility/2006">
          <mc:Choice Requires="x14">
            <control shapeId="24674" r:id="rId83" name="Option Button 98">
              <controlPr defaultSize="0" autoFill="0" autoLine="0" autoPict="0">
                <anchor moveWithCells="1">
                  <from>
                    <xdr:col>6</xdr:col>
                    <xdr:colOff>57150</xdr:colOff>
                    <xdr:row>17</xdr:row>
                    <xdr:rowOff>57150</xdr:rowOff>
                  </from>
                  <to>
                    <xdr:col>6</xdr:col>
                    <xdr:colOff>314325</xdr:colOff>
                    <xdr:row>17</xdr:row>
                    <xdr:rowOff>228600</xdr:rowOff>
                  </to>
                </anchor>
              </controlPr>
            </control>
          </mc:Choice>
        </mc:AlternateContent>
        <mc:AlternateContent xmlns:mc="http://schemas.openxmlformats.org/markup-compatibility/2006">
          <mc:Choice Requires="x14">
            <control shapeId="24675" r:id="rId84" name="Group Box 99">
              <controlPr defaultSize="0" autoFill="0" autoPict="0">
                <anchor moveWithCells="1">
                  <from>
                    <xdr:col>6</xdr:col>
                    <xdr:colOff>9525</xdr:colOff>
                    <xdr:row>15</xdr:row>
                    <xdr:rowOff>0</xdr:rowOff>
                  </from>
                  <to>
                    <xdr:col>7</xdr:col>
                    <xdr:colOff>9525</xdr:colOff>
                    <xdr:row>18</xdr:row>
                    <xdr:rowOff>0</xdr:rowOff>
                  </to>
                </anchor>
              </controlPr>
            </control>
          </mc:Choice>
        </mc:AlternateContent>
        <mc:AlternateContent xmlns:mc="http://schemas.openxmlformats.org/markup-compatibility/2006">
          <mc:Choice Requires="x14">
            <control shapeId="24677" r:id="rId85" name="Check Box 101">
              <controlPr defaultSize="0" autoFill="0" autoLine="0" autoPict="0">
                <anchor moveWithCells="1">
                  <from>
                    <xdr:col>6</xdr:col>
                    <xdr:colOff>66675</xdr:colOff>
                    <xdr:row>81</xdr:row>
                    <xdr:rowOff>76200</xdr:rowOff>
                  </from>
                  <to>
                    <xdr:col>6</xdr:col>
                    <xdr:colOff>314325</xdr:colOff>
                    <xdr:row>81</xdr:row>
                    <xdr:rowOff>333375</xdr:rowOff>
                  </to>
                </anchor>
              </controlPr>
            </control>
          </mc:Choice>
        </mc:AlternateContent>
        <mc:AlternateContent xmlns:mc="http://schemas.openxmlformats.org/markup-compatibility/2006">
          <mc:Choice Requires="x14">
            <control shapeId="24678" r:id="rId86" name="Check Box 102">
              <controlPr defaultSize="0" autoFill="0" autoLine="0" autoPict="0">
                <anchor moveWithCells="1">
                  <from>
                    <xdr:col>6</xdr:col>
                    <xdr:colOff>66675</xdr:colOff>
                    <xdr:row>82</xdr:row>
                    <xdr:rowOff>66675</xdr:rowOff>
                  </from>
                  <to>
                    <xdr:col>6</xdr:col>
                    <xdr:colOff>314325</xdr:colOff>
                    <xdr:row>82</xdr:row>
                    <xdr:rowOff>314325</xdr:rowOff>
                  </to>
                </anchor>
              </controlPr>
            </control>
          </mc:Choice>
        </mc:AlternateContent>
        <mc:AlternateContent xmlns:mc="http://schemas.openxmlformats.org/markup-compatibility/2006">
          <mc:Choice Requires="x14">
            <control shapeId="24679" r:id="rId87" name="Check Box 103">
              <controlPr defaultSize="0" autoFill="0" autoLine="0" autoPict="0">
                <anchor moveWithCells="1">
                  <from>
                    <xdr:col>6</xdr:col>
                    <xdr:colOff>66675</xdr:colOff>
                    <xdr:row>83</xdr:row>
                    <xdr:rowOff>123825</xdr:rowOff>
                  </from>
                  <to>
                    <xdr:col>6</xdr:col>
                    <xdr:colOff>314325</xdr:colOff>
                    <xdr:row>83</xdr:row>
                    <xdr:rowOff>371475</xdr:rowOff>
                  </to>
                </anchor>
              </controlPr>
            </control>
          </mc:Choice>
        </mc:AlternateContent>
        <mc:AlternateContent xmlns:mc="http://schemas.openxmlformats.org/markup-compatibility/2006">
          <mc:Choice Requires="x14">
            <control shapeId="24590" r:id="rId88" name="Check Box 14">
              <controlPr defaultSize="0" autoFill="0" autoLine="0" autoPict="0">
                <anchor moveWithCells="1">
                  <from>
                    <xdr:col>6</xdr:col>
                    <xdr:colOff>76200</xdr:colOff>
                    <xdr:row>32</xdr:row>
                    <xdr:rowOff>104775</xdr:rowOff>
                  </from>
                  <to>
                    <xdr:col>6</xdr:col>
                    <xdr:colOff>333375</xdr:colOff>
                    <xdr:row>32</xdr:row>
                    <xdr:rowOff>276225</xdr:rowOff>
                  </to>
                </anchor>
              </controlPr>
            </control>
          </mc:Choice>
        </mc:AlternateContent>
        <mc:AlternateContent xmlns:mc="http://schemas.openxmlformats.org/markup-compatibility/2006">
          <mc:Choice Requires="x14">
            <control shapeId="24591" r:id="rId89" name="Check Box 15">
              <controlPr defaultSize="0" autoFill="0" autoLine="0" autoPict="0">
                <anchor moveWithCells="1">
                  <from>
                    <xdr:col>6</xdr:col>
                    <xdr:colOff>76200</xdr:colOff>
                    <xdr:row>33</xdr:row>
                    <xdr:rowOff>152400</xdr:rowOff>
                  </from>
                  <to>
                    <xdr:col>6</xdr:col>
                    <xdr:colOff>333375</xdr:colOff>
                    <xdr:row>33</xdr:row>
                    <xdr:rowOff>333375</xdr:rowOff>
                  </to>
                </anchor>
              </controlPr>
            </control>
          </mc:Choice>
        </mc:AlternateContent>
        <mc:AlternateContent xmlns:mc="http://schemas.openxmlformats.org/markup-compatibility/2006">
          <mc:Choice Requires="x14">
            <control shapeId="24607" r:id="rId90" name="Check Box 31">
              <controlPr defaultSize="0" autoFill="0" autoLine="0" autoPict="0">
                <anchor moveWithCells="1">
                  <from>
                    <xdr:col>6</xdr:col>
                    <xdr:colOff>66675</xdr:colOff>
                    <xdr:row>50</xdr:row>
                    <xdr:rowOff>66675</xdr:rowOff>
                  </from>
                  <to>
                    <xdr:col>6</xdr:col>
                    <xdr:colOff>333375</xdr:colOff>
                    <xdr:row>50</xdr:row>
                    <xdr:rowOff>238125</xdr:rowOff>
                  </to>
                </anchor>
              </controlPr>
            </control>
          </mc:Choice>
        </mc:AlternateContent>
        <mc:AlternateContent xmlns:mc="http://schemas.openxmlformats.org/markup-compatibility/2006">
          <mc:Choice Requires="x14">
            <control shapeId="24613" r:id="rId91" name="Check Box 37">
              <controlPr defaultSize="0" autoFill="0" autoLine="0" autoPict="0">
                <anchor moveWithCells="1">
                  <from>
                    <xdr:col>6</xdr:col>
                    <xdr:colOff>76200</xdr:colOff>
                    <xdr:row>56</xdr:row>
                    <xdr:rowOff>180975</xdr:rowOff>
                  </from>
                  <to>
                    <xdr:col>6</xdr:col>
                    <xdr:colOff>323850</xdr:colOff>
                    <xdr:row>56</xdr:row>
                    <xdr:rowOff>361950</xdr:rowOff>
                  </to>
                </anchor>
              </controlPr>
            </control>
          </mc:Choice>
        </mc:AlternateContent>
        <mc:AlternateContent xmlns:mc="http://schemas.openxmlformats.org/markup-compatibility/2006">
          <mc:Choice Requires="x14">
            <control shapeId="24614" r:id="rId92" name="Check Box 38">
              <controlPr defaultSize="0" autoFill="0" autoLine="0" autoPict="0">
                <anchor moveWithCells="1">
                  <from>
                    <xdr:col>6</xdr:col>
                    <xdr:colOff>76200</xdr:colOff>
                    <xdr:row>57</xdr:row>
                    <xdr:rowOff>123825</xdr:rowOff>
                  </from>
                  <to>
                    <xdr:col>6</xdr:col>
                    <xdr:colOff>323850</xdr:colOff>
                    <xdr:row>57</xdr:row>
                    <xdr:rowOff>295275</xdr:rowOff>
                  </to>
                </anchor>
              </controlPr>
            </control>
          </mc:Choice>
        </mc:AlternateContent>
        <mc:AlternateContent xmlns:mc="http://schemas.openxmlformats.org/markup-compatibility/2006">
          <mc:Choice Requires="x14">
            <control shapeId="24618" r:id="rId93" name="Check Box 42">
              <controlPr defaultSize="0" autoFill="0" autoLine="0" autoPict="0">
                <anchor moveWithCells="1">
                  <from>
                    <xdr:col>6</xdr:col>
                    <xdr:colOff>76200</xdr:colOff>
                    <xdr:row>61</xdr:row>
                    <xdr:rowOff>66675</xdr:rowOff>
                  </from>
                  <to>
                    <xdr:col>6</xdr:col>
                    <xdr:colOff>323850</xdr:colOff>
                    <xdr:row>61</xdr:row>
                    <xdr:rowOff>238125</xdr:rowOff>
                  </to>
                </anchor>
              </controlPr>
            </control>
          </mc:Choice>
        </mc:AlternateContent>
        <mc:AlternateContent xmlns:mc="http://schemas.openxmlformats.org/markup-compatibility/2006">
          <mc:Choice Requires="x14">
            <control shapeId="24623" r:id="rId94" name="Check Box 47">
              <controlPr defaultSize="0" autoFill="0" autoLine="0" autoPict="0">
                <anchor moveWithCells="1">
                  <from>
                    <xdr:col>6</xdr:col>
                    <xdr:colOff>76200</xdr:colOff>
                    <xdr:row>69</xdr:row>
                    <xdr:rowOff>104775</xdr:rowOff>
                  </from>
                  <to>
                    <xdr:col>6</xdr:col>
                    <xdr:colOff>333375</xdr:colOff>
                    <xdr:row>69</xdr:row>
                    <xdr:rowOff>257175</xdr:rowOff>
                  </to>
                </anchor>
              </controlPr>
            </control>
          </mc:Choice>
        </mc:AlternateContent>
        <mc:AlternateContent xmlns:mc="http://schemas.openxmlformats.org/markup-compatibility/2006">
          <mc:Choice Requires="x14">
            <control shapeId="24676" r:id="rId95" name="Check Box 100">
              <controlPr defaultSize="0" autoFill="0" autoLine="0" autoPict="0">
                <anchor moveWithCells="1">
                  <from>
                    <xdr:col>6</xdr:col>
                    <xdr:colOff>66675</xdr:colOff>
                    <xdr:row>51</xdr:row>
                    <xdr:rowOff>38100</xdr:rowOff>
                  </from>
                  <to>
                    <xdr:col>6</xdr:col>
                    <xdr:colOff>333375</xdr:colOff>
                    <xdr:row>51</xdr:row>
                    <xdr:rowOff>219075</xdr:rowOff>
                  </to>
                </anchor>
              </controlPr>
            </control>
          </mc:Choice>
        </mc:AlternateContent>
        <mc:AlternateContent xmlns:mc="http://schemas.openxmlformats.org/markup-compatibility/2006">
          <mc:Choice Requires="x14">
            <control shapeId="24680" r:id="rId96" name="Option Button 104">
              <controlPr defaultSize="0" autoFill="0" autoLine="0" autoPict="0">
                <anchor moveWithCells="1">
                  <from>
                    <xdr:col>6</xdr:col>
                    <xdr:colOff>57150</xdr:colOff>
                    <xdr:row>10</xdr:row>
                    <xdr:rowOff>57150</xdr:rowOff>
                  </from>
                  <to>
                    <xdr:col>6</xdr:col>
                    <xdr:colOff>314325</xdr:colOff>
                    <xdr:row>10</xdr:row>
                    <xdr:rowOff>228600</xdr:rowOff>
                  </to>
                </anchor>
              </controlPr>
            </control>
          </mc:Choice>
        </mc:AlternateContent>
        <mc:AlternateContent xmlns:mc="http://schemas.openxmlformats.org/markup-compatibility/2006">
          <mc:Choice Requires="x14">
            <control shapeId="24681" r:id="rId97" name="Option Button 105">
              <controlPr defaultSize="0" autoFill="0" autoLine="0" autoPict="0">
                <anchor moveWithCells="1">
                  <from>
                    <xdr:col>6</xdr:col>
                    <xdr:colOff>57150</xdr:colOff>
                    <xdr:row>11</xdr:row>
                    <xdr:rowOff>76200</xdr:rowOff>
                  </from>
                  <to>
                    <xdr:col>6</xdr:col>
                    <xdr:colOff>314325</xdr:colOff>
                    <xdr:row>11</xdr:row>
                    <xdr:rowOff>247650</xdr:rowOff>
                  </to>
                </anchor>
              </controlPr>
            </control>
          </mc:Choice>
        </mc:AlternateContent>
        <mc:AlternateContent xmlns:mc="http://schemas.openxmlformats.org/markup-compatibility/2006">
          <mc:Choice Requires="x14">
            <control shapeId="24682" r:id="rId98" name="Option Button 106">
              <controlPr defaultSize="0" autoFill="0" autoLine="0" autoPict="0">
                <anchor moveWithCells="1">
                  <from>
                    <xdr:col>6</xdr:col>
                    <xdr:colOff>57150</xdr:colOff>
                    <xdr:row>12</xdr:row>
                    <xdr:rowOff>76200</xdr:rowOff>
                  </from>
                  <to>
                    <xdr:col>6</xdr:col>
                    <xdr:colOff>314325</xdr:colOff>
                    <xdr:row>12</xdr:row>
                    <xdr:rowOff>247650</xdr:rowOff>
                  </to>
                </anchor>
              </controlPr>
            </control>
          </mc:Choice>
        </mc:AlternateContent>
        <mc:AlternateContent xmlns:mc="http://schemas.openxmlformats.org/markup-compatibility/2006">
          <mc:Choice Requires="x14">
            <control shapeId="24683" r:id="rId99" name="Group Box 107">
              <controlPr defaultSize="0" autoFill="0" autoPict="0">
                <anchor moveWithCells="1">
                  <from>
                    <xdr:col>6</xdr:col>
                    <xdr:colOff>9525</xdr:colOff>
                    <xdr:row>10</xdr:row>
                    <xdr:rowOff>19050</xdr:rowOff>
                  </from>
                  <to>
                    <xdr:col>7</xdr:col>
                    <xdr:colOff>9525</xdr:colOff>
                    <xdr:row>12</xdr:row>
                    <xdr:rowOff>295275</xdr:rowOff>
                  </to>
                </anchor>
              </controlPr>
            </control>
          </mc:Choice>
        </mc:AlternateContent>
        <mc:AlternateContent xmlns:mc="http://schemas.openxmlformats.org/markup-compatibility/2006">
          <mc:Choice Requires="x14">
            <control shapeId="24684" r:id="rId100" name="Check Box 108">
              <controlPr defaultSize="0" autoFill="0" autoLine="0" autoPict="0">
                <anchor moveWithCells="1">
                  <from>
                    <xdr:col>6</xdr:col>
                    <xdr:colOff>66675</xdr:colOff>
                    <xdr:row>94</xdr:row>
                    <xdr:rowOff>114300</xdr:rowOff>
                  </from>
                  <to>
                    <xdr:col>6</xdr:col>
                    <xdr:colOff>333375</xdr:colOff>
                    <xdr:row>94</xdr:row>
                    <xdr:rowOff>295275</xdr:rowOff>
                  </to>
                </anchor>
              </controlPr>
            </control>
          </mc:Choice>
        </mc:AlternateContent>
        <mc:AlternateContent xmlns:mc="http://schemas.openxmlformats.org/markup-compatibility/2006">
          <mc:Choice Requires="x14">
            <control shapeId="24685" r:id="rId101" name="Check Box 109">
              <controlPr defaultSize="0" autoFill="0" autoLine="0" autoPict="0">
                <anchor moveWithCells="1">
                  <from>
                    <xdr:col>6</xdr:col>
                    <xdr:colOff>66675</xdr:colOff>
                    <xdr:row>91</xdr:row>
                    <xdr:rowOff>114300</xdr:rowOff>
                  </from>
                  <to>
                    <xdr:col>6</xdr:col>
                    <xdr:colOff>333375</xdr:colOff>
                    <xdr:row>91</xdr:row>
                    <xdr:rowOff>295275</xdr:rowOff>
                  </to>
                </anchor>
              </controlPr>
            </control>
          </mc:Choice>
        </mc:AlternateContent>
        <mc:AlternateContent xmlns:mc="http://schemas.openxmlformats.org/markup-compatibility/2006">
          <mc:Choice Requires="x14">
            <control shapeId="24686" r:id="rId102" name="Check Box 110">
              <controlPr defaultSize="0" autoFill="0" autoLine="0" autoPict="0">
                <anchor moveWithCells="1">
                  <from>
                    <xdr:col>6</xdr:col>
                    <xdr:colOff>66675</xdr:colOff>
                    <xdr:row>92</xdr:row>
                    <xdr:rowOff>104775</xdr:rowOff>
                  </from>
                  <to>
                    <xdr:col>6</xdr:col>
                    <xdr:colOff>333375</xdr:colOff>
                    <xdr:row>92</xdr:row>
                    <xdr:rowOff>295275</xdr:rowOff>
                  </to>
                </anchor>
              </controlPr>
            </control>
          </mc:Choice>
        </mc:AlternateContent>
        <mc:AlternateContent xmlns:mc="http://schemas.openxmlformats.org/markup-compatibility/2006">
          <mc:Choice Requires="x14">
            <control shapeId="24687" r:id="rId103" name="Check Box 111">
              <controlPr defaultSize="0" autoFill="0" autoLine="0" autoPict="0">
                <anchor moveWithCells="1">
                  <from>
                    <xdr:col>6</xdr:col>
                    <xdr:colOff>66675</xdr:colOff>
                    <xdr:row>93</xdr:row>
                    <xdr:rowOff>114300</xdr:rowOff>
                  </from>
                  <to>
                    <xdr:col>6</xdr:col>
                    <xdr:colOff>333375</xdr:colOff>
                    <xdr:row>93</xdr:row>
                    <xdr:rowOff>295275</xdr:rowOff>
                  </to>
                </anchor>
              </controlPr>
            </control>
          </mc:Choice>
        </mc:AlternateContent>
        <mc:AlternateContent xmlns:mc="http://schemas.openxmlformats.org/markup-compatibility/2006">
          <mc:Choice Requires="x14">
            <control shapeId="24688" r:id="rId104" name="Check Box 112">
              <controlPr defaultSize="0" autoFill="0" autoLine="0" autoPict="0">
                <anchor moveWithCells="1">
                  <from>
                    <xdr:col>6</xdr:col>
                    <xdr:colOff>57150</xdr:colOff>
                    <xdr:row>18</xdr:row>
                    <xdr:rowOff>152400</xdr:rowOff>
                  </from>
                  <to>
                    <xdr:col>6</xdr:col>
                    <xdr:colOff>314325</xdr:colOff>
                    <xdr:row>18</xdr:row>
                    <xdr:rowOff>333375</xdr:rowOff>
                  </to>
                </anchor>
              </controlPr>
            </control>
          </mc:Choice>
        </mc:AlternateContent>
        <mc:AlternateContent xmlns:mc="http://schemas.openxmlformats.org/markup-compatibility/2006">
          <mc:Choice Requires="x14">
            <control shapeId="24689" r:id="rId105" name="Check Box 113">
              <controlPr defaultSize="0" autoFill="0" autoLine="0" autoPict="0">
                <anchor moveWithCells="1">
                  <from>
                    <xdr:col>6</xdr:col>
                    <xdr:colOff>57150</xdr:colOff>
                    <xdr:row>19</xdr:row>
                    <xdr:rowOff>85725</xdr:rowOff>
                  </from>
                  <to>
                    <xdr:col>6</xdr:col>
                    <xdr:colOff>314325</xdr:colOff>
                    <xdr:row>19</xdr:row>
                    <xdr:rowOff>266700</xdr:rowOff>
                  </to>
                </anchor>
              </controlPr>
            </control>
          </mc:Choice>
        </mc:AlternateContent>
        <mc:AlternateContent xmlns:mc="http://schemas.openxmlformats.org/markup-compatibility/2006">
          <mc:Choice Requires="x14">
            <control shapeId="24690" r:id="rId106" name="Check Box 114">
              <controlPr defaultSize="0" autoFill="0" autoLine="0" autoPict="0">
                <anchor moveWithCells="1">
                  <from>
                    <xdr:col>6</xdr:col>
                    <xdr:colOff>57150</xdr:colOff>
                    <xdr:row>20</xdr:row>
                    <xdr:rowOff>104775</xdr:rowOff>
                  </from>
                  <to>
                    <xdr:col>6</xdr:col>
                    <xdr:colOff>314325</xdr:colOff>
                    <xdr:row>20</xdr:row>
                    <xdr:rowOff>285750</xdr:rowOff>
                  </to>
                </anchor>
              </controlPr>
            </control>
          </mc:Choice>
        </mc:AlternateContent>
        <mc:AlternateContent xmlns:mc="http://schemas.openxmlformats.org/markup-compatibility/2006">
          <mc:Choice Requires="x14">
            <control shapeId="24691" r:id="rId107" name="Check Box 115">
              <controlPr defaultSize="0" autoFill="0" autoLine="0" autoPict="0">
                <anchor moveWithCells="1">
                  <from>
                    <xdr:col>6</xdr:col>
                    <xdr:colOff>76200</xdr:colOff>
                    <xdr:row>62</xdr:row>
                    <xdr:rowOff>104775</xdr:rowOff>
                  </from>
                  <to>
                    <xdr:col>6</xdr:col>
                    <xdr:colOff>323850</xdr:colOff>
                    <xdr:row>62</xdr:row>
                    <xdr:rowOff>276225</xdr:rowOff>
                  </to>
                </anchor>
              </controlPr>
            </control>
          </mc:Choice>
        </mc:AlternateContent>
        <mc:AlternateContent xmlns:mc="http://schemas.openxmlformats.org/markup-compatibility/2006">
          <mc:Choice Requires="x14">
            <control shapeId="24692" r:id="rId108" name="Check Box 116">
              <controlPr defaultSize="0" autoFill="0" autoLine="0" autoPict="0">
                <anchor moveWithCells="1">
                  <from>
                    <xdr:col>6</xdr:col>
                    <xdr:colOff>76200</xdr:colOff>
                    <xdr:row>68</xdr:row>
                    <xdr:rowOff>114300</xdr:rowOff>
                  </from>
                  <to>
                    <xdr:col>6</xdr:col>
                    <xdr:colOff>333375</xdr:colOff>
                    <xdr:row>68</xdr:row>
                    <xdr:rowOff>295275</xdr:rowOff>
                  </to>
                </anchor>
              </controlPr>
            </control>
          </mc:Choice>
        </mc:AlternateContent>
        <mc:AlternateContent xmlns:mc="http://schemas.openxmlformats.org/markup-compatibility/2006">
          <mc:Choice Requires="x14">
            <control shapeId="24693" r:id="rId109" name="Check Box 117">
              <controlPr defaultSize="0" autoFill="0" autoLine="0" autoPict="0">
                <anchor moveWithCells="1">
                  <from>
                    <xdr:col>6</xdr:col>
                    <xdr:colOff>47625</xdr:colOff>
                    <xdr:row>42</xdr:row>
                    <xdr:rowOff>295275</xdr:rowOff>
                  </from>
                  <to>
                    <xdr:col>6</xdr:col>
                    <xdr:colOff>304800</xdr:colOff>
                    <xdr:row>42</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3.5" x14ac:dyDescent="0.15"/>
  <cols>
    <col min="1" max="1" width="17.875" style="10" customWidth="1"/>
  </cols>
  <sheetData>
    <row r="1" spans="1:2" s="8" customFormat="1" x14ac:dyDescent="0.15">
      <c r="A1" s="2" t="s">
        <v>285</v>
      </c>
    </row>
    <row r="2" spans="1:2" s="8" customFormat="1" x14ac:dyDescent="0.15">
      <c r="A2" s="10"/>
    </row>
    <row r="3" spans="1:2" x14ac:dyDescent="0.15">
      <c r="A3" s="10" t="s">
        <v>171</v>
      </c>
      <c r="B3">
        <f>'RC&amp;WM_sector'!AF6</f>
        <v>0</v>
      </c>
    </row>
    <row r="4" spans="1:2" x14ac:dyDescent="0.15">
      <c r="A4" s="10" t="s">
        <v>172</v>
      </c>
      <c r="B4" t="b">
        <f>'RC&amp;WM_sector'!AF24</f>
        <v>0</v>
      </c>
    </row>
    <row r="5" spans="1:2" x14ac:dyDescent="0.15">
      <c r="A5" s="10" t="s">
        <v>173</v>
      </c>
      <c r="B5">
        <f>'RC&amp;WM_sector'!AF29</f>
        <v>0</v>
      </c>
    </row>
    <row r="6" spans="1:2" x14ac:dyDescent="0.15">
      <c r="A6" s="10" t="s">
        <v>174</v>
      </c>
      <c r="B6">
        <f>'RC&amp;WM_sector'!AF35</f>
        <v>0</v>
      </c>
    </row>
    <row r="7" spans="1:2" x14ac:dyDescent="0.15">
      <c r="A7" s="10" t="s">
        <v>175</v>
      </c>
      <c r="B7">
        <f>'RC&amp;WM_sector'!AF47</f>
        <v>0</v>
      </c>
    </row>
    <row r="8" spans="1:2" x14ac:dyDescent="0.15">
      <c r="A8" s="10" t="s">
        <v>176</v>
      </c>
      <c r="B8">
        <f>'RC&amp;WM_sector'!AF64</f>
        <v>0</v>
      </c>
    </row>
    <row r="9" spans="1:2" x14ac:dyDescent="0.15">
      <c r="A9" s="30" t="s">
        <v>177</v>
      </c>
      <c r="B9">
        <f>'RC&amp;WM_sector'!AF71</f>
        <v>0</v>
      </c>
    </row>
    <row r="10" spans="1:2" x14ac:dyDescent="0.15">
      <c r="A10" s="30" t="s">
        <v>178</v>
      </c>
      <c r="B10">
        <f>'RC&amp;WM_sector'!AF79</f>
        <v>0</v>
      </c>
    </row>
    <row r="11" spans="1:2" x14ac:dyDescent="0.15">
      <c r="A11" s="30" t="s">
        <v>180</v>
      </c>
      <c r="B11">
        <f>'RC&amp;WM_sector'!AF89</f>
        <v>0</v>
      </c>
    </row>
    <row r="12" spans="1:2" x14ac:dyDescent="0.15">
      <c r="A12" s="30" t="s">
        <v>179</v>
      </c>
      <c r="B12">
        <f>'RC&amp;WM_sector'!AF103</f>
        <v>0</v>
      </c>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00"/>
  <sheetViews>
    <sheetView showWhiteSpace="0" zoomScale="90" zoomScaleNormal="90" zoomScaleSheetLayoutView="90" workbookViewId="0"/>
  </sheetViews>
  <sheetFormatPr defaultColWidth="9" defaultRowHeight="13.5" x14ac:dyDescent="0.15"/>
  <cols>
    <col min="1" max="2" width="11.125" style="114" customWidth="1"/>
    <col min="3" max="3" width="35.125" style="114" customWidth="1"/>
    <col min="4" max="4" width="61.5" style="115" customWidth="1"/>
    <col min="5" max="5" width="5.5" style="114" customWidth="1"/>
    <col min="6" max="6" width="48.125" style="114" customWidth="1"/>
    <col min="7" max="7" width="32.875" style="114" customWidth="1"/>
    <col min="8" max="8" width="21.875" style="114" customWidth="1"/>
    <col min="9" max="26" width="9" style="135"/>
    <col min="27" max="27" width="9" style="6"/>
    <col min="28" max="52" width="9" style="135"/>
    <col min="53" max="16384" width="9" style="114"/>
  </cols>
  <sheetData>
    <row r="1" spans="1:52" x14ac:dyDescent="0.15">
      <c r="A1" s="113" t="s">
        <v>281</v>
      </c>
    </row>
    <row r="3" spans="1:52" s="115" customFormat="1" ht="15" customHeight="1" x14ac:dyDescent="0.15">
      <c r="A3" s="278" t="s">
        <v>49</v>
      </c>
      <c r="B3" s="278"/>
      <c r="C3" s="279" t="s">
        <v>52</v>
      </c>
      <c r="D3" s="282" t="s">
        <v>97</v>
      </c>
      <c r="E3" s="190" t="s">
        <v>184</v>
      </c>
      <c r="F3" s="191"/>
      <c r="G3" s="196" t="s">
        <v>142</v>
      </c>
      <c r="H3" s="197"/>
      <c r="I3" s="136"/>
      <c r="J3" s="136"/>
      <c r="K3" s="136"/>
      <c r="L3" s="136"/>
      <c r="M3" s="136"/>
      <c r="N3" s="136"/>
      <c r="O3" s="136"/>
      <c r="P3" s="136"/>
      <c r="Q3" s="136"/>
      <c r="R3" s="137"/>
      <c r="S3" s="137"/>
      <c r="T3" s="137"/>
      <c r="U3" s="137"/>
      <c r="V3" s="137"/>
      <c r="W3" s="137"/>
      <c r="X3" s="137"/>
      <c r="Y3" s="137"/>
      <c r="Z3" s="137"/>
      <c r="AA3" s="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row>
    <row r="4" spans="1:52" s="115" customFormat="1" ht="15" hidden="1" customHeight="1" x14ac:dyDescent="0.15">
      <c r="A4" s="278"/>
      <c r="B4" s="278"/>
      <c r="C4" s="280"/>
      <c r="D4" s="283"/>
      <c r="E4" s="192"/>
      <c r="F4" s="193"/>
      <c r="G4" s="198"/>
      <c r="H4" s="199"/>
      <c r="I4" s="136"/>
      <c r="J4" s="136">
        <v>0</v>
      </c>
      <c r="K4" s="136">
        <v>1</v>
      </c>
      <c r="L4" s="136">
        <v>2</v>
      </c>
      <c r="M4" s="136">
        <v>3</v>
      </c>
      <c r="N4" s="136">
        <v>4</v>
      </c>
      <c r="O4" s="136">
        <v>5</v>
      </c>
      <c r="P4" s="136">
        <v>6</v>
      </c>
      <c r="Q4" s="136">
        <v>7</v>
      </c>
      <c r="R4" s="137"/>
      <c r="S4" s="137"/>
      <c r="T4" s="137"/>
      <c r="U4" s="137"/>
      <c r="V4" s="137"/>
      <c r="W4" s="137"/>
      <c r="X4" s="137"/>
      <c r="Y4" s="137"/>
      <c r="Z4" s="137"/>
      <c r="AA4" s="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row>
    <row r="5" spans="1:52" s="115" customFormat="1" ht="24.75" thickBot="1" x14ac:dyDescent="0.2">
      <c r="A5" s="40" t="s">
        <v>50</v>
      </c>
      <c r="B5" s="40" t="s">
        <v>51</v>
      </c>
      <c r="C5" s="281"/>
      <c r="D5" s="284"/>
      <c r="E5" s="194"/>
      <c r="F5" s="195"/>
      <c r="G5" s="200"/>
      <c r="H5" s="201"/>
      <c r="I5" s="136"/>
      <c r="J5" s="136"/>
      <c r="K5" s="136"/>
      <c r="L5" s="136"/>
      <c r="M5" s="136"/>
      <c r="N5" s="136"/>
      <c r="O5" s="136"/>
      <c r="P5" s="136"/>
      <c r="Q5" s="136"/>
      <c r="R5" s="137"/>
      <c r="S5" s="137"/>
      <c r="T5" s="137"/>
      <c r="U5" s="137"/>
      <c r="V5" s="137"/>
      <c r="W5" s="137"/>
      <c r="X5" s="137"/>
      <c r="Y5" s="137"/>
      <c r="Z5" s="137"/>
      <c r="AA5" s="7" t="s">
        <v>39</v>
      </c>
      <c r="AB5" s="137" t="s">
        <v>26</v>
      </c>
      <c r="AC5" s="137"/>
      <c r="AD5" s="137" t="s">
        <v>40</v>
      </c>
      <c r="AE5" s="137"/>
      <c r="AF5" s="137"/>
      <c r="AG5" s="137"/>
      <c r="AH5" s="137"/>
      <c r="AI5" s="137"/>
      <c r="AJ5" s="137"/>
      <c r="AK5" s="137"/>
      <c r="AL5" s="137"/>
      <c r="AM5" s="137"/>
      <c r="AN5" s="137"/>
      <c r="AO5" s="137"/>
      <c r="AP5" s="137"/>
      <c r="AQ5" s="137"/>
      <c r="AR5" s="137"/>
      <c r="AS5" s="137"/>
      <c r="AT5" s="137"/>
      <c r="AU5" s="137"/>
      <c r="AV5" s="137"/>
      <c r="AW5" s="137"/>
      <c r="AX5" s="137"/>
      <c r="AY5" s="137"/>
      <c r="AZ5" s="137"/>
    </row>
    <row r="6" spans="1:52" ht="51.75" customHeight="1" thickTop="1" x14ac:dyDescent="0.15">
      <c r="A6" s="260" t="s">
        <v>78</v>
      </c>
      <c r="B6" s="273" t="s">
        <v>386</v>
      </c>
      <c r="C6" s="265" t="s">
        <v>387</v>
      </c>
      <c r="D6" s="116" t="s">
        <v>388</v>
      </c>
      <c r="E6" s="117"/>
      <c r="F6" s="118" t="s">
        <v>139</v>
      </c>
      <c r="G6" s="119" t="s">
        <v>66</v>
      </c>
      <c r="H6" s="271" t="s">
        <v>90</v>
      </c>
      <c r="I6" s="138"/>
      <c r="J6" s="138"/>
      <c r="K6" s="138"/>
      <c r="L6" s="138"/>
      <c r="M6" s="138"/>
      <c r="N6" s="138"/>
      <c r="O6" s="138"/>
      <c r="P6" s="138"/>
      <c r="Q6" s="138"/>
      <c r="AA6" s="6" t="b">
        <v>0</v>
      </c>
      <c r="AB6" s="135">
        <f>IF(AA6=TRUE,1,0)</f>
        <v>0</v>
      </c>
      <c r="AC6" s="135">
        <f>IF(SUM(AB6:AB11)=6,3,IF(SUM(AB6:AB11)=5,3,IF(SUM(AB6:AB11)=4,2,IF(SUM(AB6:AB11)=3,2,IF(SUM(AB6:AB11)=2,1,IF(SUM(AB6:AB11)=1,1,IF(SUM(AB6:AB11)=0,0)))))))</f>
        <v>0</v>
      </c>
      <c r="AD6" s="135">
        <f>MAX(AC6,AC12)</f>
        <v>0</v>
      </c>
      <c r="AE6" s="135" t="s">
        <v>48</v>
      </c>
    </row>
    <row r="7" spans="1:52" ht="21.75" customHeight="1" x14ac:dyDescent="0.15">
      <c r="A7" s="260"/>
      <c r="B7" s="273"/>
      <c r="C7" s="276"/>
      <c r="D7" s="274" t="s">
        <v>426</v>
      </c>
      <c r="E7" s="120"/>
      <c r="F7" s="121" t="s">
        <v>114</v>
      </c>
      <c r="G7" s="119" t="s">
        <v>66</v>
      </c>
      <c r="H7" s="271"/>
      <c r="I7" s="138"/>
      <c r="J7" s="138"/>
      <c r="K7" s="138"/>
      <c r="L7" s="138"/>
      <c r="M7" s="138"/>
      <c r="N7" s="138"/>
      <c r="O7" s="138"/>
      <c r="P7" s="138"/>
      <c r="Q7" s="138"/>
      <c r="AA7" s="6" t="b">
        <v>0</v>
      </c>
      <c r="AB7" s="135">
        <f t="shared" ref="AB7:AB8" si="0">IF(AA7=TRUE,1,0)</f>
        <v>0</v>
      </c>
    </row>
    <row r="8" spans="1:52" ht="21.75" customHeight="1" x14ac:dyDescent="0.15">
      <c r="A8" s="260"/>
      <c r="B8" s="273"/>
      <c r="C8" s="276"/>
      <c r="D8" s="275"/>
      <c r="E8" s="120"/>
      <c r="F8" s="121" t="s">
        <v>115</v>
      </c>
      <c r="G8" s="119" t="s">
        <v>66</v>
      </c>
      <c r="H8" s="271"/>
      <c r="I8" s="138"/>
      <c r="J8" s="138"/>
      <c r="K8" s="138"/>
      <c r="L8" s="138"/>
      <c r="M8" s="138"/>
      <c r="N8" s="138"/>
      <c r="O8" s="138"/>
      <c r="P8" s="138"/>
      <c r="Q8" s="138"/>
      <c r="AA8" s="6" t="b">
        <v>0</v>
      </c>
      <c r="AB8" s="135">
        <f t="shared" si="0"/>
        <v>0</v>
      </c>
    </row>
    <row r="9" spans="1:52" ht="49.5" customHeight="1" x14ac:dyDescent="0.15">
      <c r="A9" s="261"/>
      <c r="B9" s="273"/>
      <c r="C9" s="276"/>
      <c r="D9" s="122" t="s">
        <v>389</v>
      </c>
      <c r="E9" s="123"/>
      <c r="F9" s="124" t="s">
        <v>117</v>
      </c>
      <c r="G9" s="125" t="s">
        <v>66</v>
      </c>
      <c r="H9" s="271"/>
      <c r="I9" s="138"/>
      <c r="J9" s="138"/>
      <c r="K9" s="138"/>
      <c r="L9" s="138"/>
      <c r="M9" s="138"/>
      <c r="N9" s="138"/>
      <c r="O9" s="138"/>
      <c r="P9" s="138"/>
      <c r="Q9" s="138"/>
      <c r="AA9" s="6" t="b">
        <v>0</v>
      </c>
      <c r="AB9" s="135">
        <f>IF(AA9=TRUE,1,0)</f>
        <v>0</v>
      </c>
    </row>
    <row r="10" spans="1:52" ht="22.5" customHeight="1" x14ac:dyDescent="0.15">
      <c r="A10" s="261"/>
      <c r="B10" s="273"/>
      <c r="C10" s="276"/>
      <c r="D10" s="274" t="s">
        <v>390</v>
      </c>
      <c r="E10" s="123"/>
      <c r="F10" s="124" t="s">
        <v>118</v>
      </c>
      <c r="G10" s="119" t="s">
        <v>66</v>
      </c>
      <c r="H10" s="271"/>
      <c r="I10" s="138"/>
      <c r="J10" s="138"/>
      <c r="K10" s="138"/>
      <c r="L10" s="138"/>
      <c r="M10" s="138"/>
      <c r="N10" s="138"/>
      <c r="O10" s="138"/>
      <c r="P10" s="138"/>
      <c r="Q10" s="138"/>
      <c r="AA10" s="6" t="b">
        <v>0</v>
      </c>
      <c r="AB10" s="135">
        <f t="shared" ref="AB10:AB11" si="1">IF(AA10=TRUE,1,0)</f>
        <v>0</v>
      </c>
    </row>
    <row r="11" spans="1:52" ht="22.5" customHeight="1" x14ac:dyDescent="0.15">
      <c r="A11" s="261"/>
      <c r="B11" s="273"/>
      <c r="C11" s="277"/>
      <c r="D11" s="275"/>
      <c r="E11" s="123"/>
      <c r="F11" s="121" t="s">
        <v>116</v>
      </c>
      <c r="G11" s="119" t="s">
        <v>66</v>
      </c>
      <c r="H11" s="272"/>
      <c r="I11" s="138"/>
      <c r="J11" s="138"/>
      <c r="K11" s="138"/>
      <c r="L11" s="138"/>
      <c r="M11" s="138"/>
      <c r="N11" s="138"/>
      <c r="O11" s="138"/>
      <c r="P11" s="138"/>
      <c r="Q11" s="138"/>
      <c r="AA11" s="6" t="b">
        <v>0</v>
      </c>
      <c r="AB11" s="135">
        <f t="shared" si="1"/>
        <v>0</v>
      </c>
    </row>
    <row r="12" spans="1:52" ht="53.45" customHeight="1" x14ac:dyDescent="0.15">
      <c r="A12" s="261"/>
      <c r="B12" s="273"/>
      <c r="C12" s="265" t="s">
        <v>391</v>
      </c>
      <c r="D12" s="126" t="s">
        <v>392</v>
      </c>
      <c r="E12" s="123"/>
      <c r="F12" s="118" t="s">
        <v>140</v>
      </c>
      <c r="G12" s="119" t="s">
        <v>66</v>
      </c>
      <c r="H12" s="262" t="s">
        <v>90</v>
      </c>
      <c r="I12" s="138"/>
      <c r="J12" s="138"/>
      <c r="K12" s="138"/>
      <c r="L12" s="138"/>
      <c r="M12" s="138"/>
      <c r="N12" s="138"/>
      <c r="O12" s="138"/>
      <c r="P12" s="138"/>
      <c r="Q12" s="138"/>
      <c r="AA12" s="6" t="b">
        <v>0</v>
      </c>
      <c r="AB12" s="135">
        <f t="shared" ref="AB12:AB14" si="2">IF(AA12=TRUE,1,0)</f>
        <v>0</v>
      </c>
      <c r="AC12" s="135">
        <f>IF(SUM(AB12:AB17)=6,3,IF(SUM(AB12:AB17)=5,3,IF(SUM(AB12:AB17)=4,2,IF(SUM(AB12:AB17)=3,2,IF(SUM(AB12:AB17)=2,1,IF(SUM(AB12:AB17)=1,1,IF(SUM(AB12:AB17)=0,0)))))))</f>
        <v>0</v>
      </c>
    </row>
    <row r="13" spans="1:52" ht="30" customHeight="1" x14ac:dyDescent="0.15">
      <c r="A13" s="261"/>
      <c r="B13" s="273"/>
      <c r="C13" s="266"/>
      <c r="D13" s="274" t="s">
        <v>393</v>
      </c>
      <c r="E13" s="120"/>
      <c r="F13" s="121" t="s">
        <v>114</v>
      </c>
      <c r="G13" s="119" t="s">
        <v>66</v>
      </c>
      <c r="H13" s="271"/>
      <c r="I13" s="138"/>
      <c r="J13" s="138"/>
      <c r="K13" s="138"/>
      <c r="L13" s="138"/>
      <c r="M13" s="138"/>
      <c r="N13" s="138"/>
      <c r="O13" s="138"/>
      <c r="P13" s="138"/>
      <c r="Q13" s="138"/>
      <c r="AA13" s="6" t="b">
        <v>0</v>
      </c>
      <c r="AB13" s="135">
        <f t="shared" si="2"/>
        <v>0</v>
      </c>
    </row>
    <row r="14" spans="1:52" ht="30" customHeight="1" x14ac:dyDescent="0.15">
      <c r="A14" s="261"/>
      <c r="B14" s="273"/>
      <c r="C14" s="266"/>
      <c r="D14" s="275"/>
      <c r="E14" s="120"/>
      <c r="F14" s="121" t="s">
        <v>115</v>
      </c>
      <c r="G14" s="119" t="s">
        <v>66</v>
      </c>
      <c r="H14" s="271"/>
      <c r="I14" s="138"/>
      <c r="J14" s="138"/>
      <c r="K14" s="138"/>
      <c r="L14" s="138"/>
      <c r="M14" s="138"/>
      <c r="N14" s="138"/>
      <c r="O14" s="138"/>
      <c r="P14" s="138"/>
      <c r="Q14" s="138"/>
      <c r="AA14" s="6" t="b">
        <v>0</v>
      </c>
      <c r="AB14" s="135">
        <f t="shared" si="2"/>
        <v>0</v>
      </c>
    </row>
    <row r="15" spans="1:52" ht="57" customHeight="1" x14ac:dyDescent="0.15">
      <c r="A15" s="261"/>
      <c r="B15" s="273"/>
      <c r="C15" s="266"/>
      <c r="D15" s="122" t="s">
        <v>394</v>
      </c>
      <c r="E15" s="123"/>
      <c r="F15" s="124" t="s">
        <v>141</v>
      </c>
      <c r="G15" s="125" t="s">
        <v>66</v>
      </c>
      <c r="H15" s="271"/>
      <c r="I15" s="138"/>
      <c r="J15" s="138"/>
      <c r="K15" s="138"/>
      <c r="L15" s="138"/>
      <c r="M15" s="138"/>
      <c r="N15" s="138"/>
      <c r="O15" s="138"/>
      <c r="P15" s="138"/>
      <c r="Q15" s="138"/>
      <c r="AA15" s="6" t="b">
        <v>0</v>
      </c>
      <c r="AB15" s="135">
        <f>IF(AA15=TRUE,1,0)</f>
        <v>0</v>
      </c>
    </row>
    <row r="16" spans="1:52" ht="25.5" customHeight="1" x14ac:dyDescent="0.15">
      <c r="A16" s="261"/>
      <c r="B16" s="273"/>
      <c r="C16" s="266"/>
      <c r="D16" s="274" t="s">
        <v>395</v>
      </c>
      <c r="E16" s="123"/>
      <c r="F16" s="124" t="s">
        <v>119</v>
      </c>
      <c r="G16" s="119" t="s">
        <v>66</v>
      </c>
      <c r="H16" s="271"/>
      <c r="I16" s="138"/>
      <c r="J16" s="138"/>
      <c r="K16" s="138"/>
      <c r="L16" s="138"/>
      <c r="M16" s="138"/>
      <c r="N16" s="138"/>
      <c r="O16" s="138"/>
      <c r="P16" s="138"/>
      <c r="Q16" s="138"/>
      <c r="AA16" s="6" t="b">
        <v>0</v>
      </c>
      <c r="AB16" s="135">
        <f t="shared" ref="AB16:AB17" si="3">IF(AA16=TRUE,1,0)</f>
        <v>0</v>
      </c>
    </row>
    <row r="17" spans="1:31" ht="29.1" customHeight="1" x14ac:dyDescent="0.15">
      <c r="A17" s="261"/>
      <c r="B17" s="260"/>
      <c r="C17" s="267"/>
      <c r="D17" s="275"/>
      <c r="E17" s="123"/>
      <c r="F17" s="124" t="s">
        <v>120</v>
      </c>
      <c r="G17" s="119" t="s">
        <v>66</v>
      </c>
      <c r="H17" s="272"/>
      <c r="I17" s="138"/>
      <c r="J17" s="138"/>
      <c r="K17" s="138"/>
      <c r="L17" s="138"/>
      <c r="M17" s="138"/>
      <c r="N17" s="138"/>
      <c r="O17" s="138"/>
      <c r="P17" s="138"/>
      <c r="Q17" s="138"/>
      <c r="AA17" s="6" t="b">
        <v>0</v>
      </c>
      <c r="AB17" s="135">
        <f t="shared" si="3"/>
        <v>0</v>
      </c>
    </row>
    <row r="18" spans="1:31" ht="60.75" customHeight="1" x14ac:dyDescent="0.15">
      <c r="A18" s="261"/>
      <c r="B18" s="261" t="s">
        <v>396</v>
      </c>
      <c r="C18" s="127" t="s">
        <v>397</v>
      </c>
      <c r="D18" s="128" t="s">
        <v>399</v>
      </c>
      <c r="E18" s="129"/>
      <c r="F18" s="124" t="s">
        <v>236</v>
      </c>
      <c r="G18" s="125" t="s">
        <v>66</v>
      </c>
      <c r="H18" s="262" t="s">
        <v>91</v>
      </c>
      <c r="I18" s="138"/>
      <c r="J18" s="138"/>
      <c r="K18" s="138"/>
      <c r="L18" s="138"/>
      <c r="M18" s="138"/>
      <c r="N18" s="138"/>
      <c r="O18" s="138"/>
      <c r="P18" s="138"/>
      <c r="Q18" s="138"/>
      <c r="AA18" s="6" t="b">
        <v>0</v>
      </c>
      <c r="AB18" s="135">
        <f>IF(AA18=TRUE,1,0)</f>
        <v>0</v>
      </c>
      <c r="AD18" s="135">
        <f>IF(SUM(AB18:AB21)=3,3,IF(SUM(AB18:AB21)=2,2,IF(SUM(AB18:AB21)=1,1,IF(SUM(AB18:AB21)=0,0))))</f>
        <v>0</v>
      </c>
      <c r="AE18" s="135" t="s">
        <v>47</v>
      </c>
    </row>
    <row r="19" spans="1:31" ht="30" customHeight="1" x14ac:dyDescent="0.15">
      <c r="A19" s="261"/>
      <c r="B19" s="261"/>
      <c r="C19" s="265" t="s">
        <v>398</v>
      </c>
      <c r="D19" s="268" t="s">
        <v>400</v>
      </c>
      <c r="E19" s="129"/>
      <c r="F19" s="124" t="s">
        <v>82</v>
      </c>
      <c r="G19" s="125" t="s">
        <v>66</v>
      </c>
      <c r="H19" s="263"/>
      <c r="I19" s="138"/>
      <c r="J19" s="138"/>
      <c r="K19" s="138"/>
      <c r="L19" s="138"/>
      <c r="M19" s="138"/>
      <c r="N19" s="138"/>
      <c r="O19" s="138"/>
      <c r="P19" s="138"/>
      <c r="Q19" s="138"/>
      <c r="AA19" s="6" t="b">
        <v>0</v>
      </c>
      <c r="AB19" s="135">
        <f>IF(AA19=TRUE,1,0)</f>
        <v>0</v>
      </c>
    </row>
    <row r="20" spans="1:31" ht="30" customHeight="1" x14ac:dyDescent="0.15">
      <c r="A20" s="261"/>
      <c r="B20" s="261"/>
      <c r="C20" s="266"/>
      <c r="D20" s="269"/>
      <c r="E20" s="129"/>
      <c r="F20" s="124" t="s">
        <v>83</v>
      </c>
      <c r="G20" s="125" t="s">
        <v>66</v>
      </c>
      <c r="H20" s="263"/>
      <c r="I20" s="138"/>
      <c r="J20" s="138"/>
      <c r="K20" s="138"/>
      <c r="L20" s="138"/>
      <c r="M20" s="138"/>
      <c r="N20" s="138"/>
      <c r="O20" s="138"/>
      <c r="P20" s="138"/>
      <c r="Q20" s="138"/>
      <c r="AA20" s="6" t="b">
        <v>0</v>
      </c>
      <c r="AB20" s="135">
        <f>IF(AA20=TRUE,1,0)</f>
        <v>0</v>
      </c>
    </row>
    <row r="21" spans="1:31" ht="30" customHeight="1" x14ac:dyDescent="0.15">
      <c r="A21" s="261"/>
      <c r="B21" s="261"/>
      <c r="C21" s="267"/>
      <c r="D21" s="270"/>
      <c r="E21" s="129"/>
      <c r="F21" s="124" t="s">
        <v>138</v>
      </c>
      <c r="G21" s="125" t="s">
        <v>96</v>
      </c>
      <c r="H21" s="264"/>
      <c r="I21" s="138" t="s">
        <v>27</v>
      </c>
      <c r="J21" s="138"/>
      <c r="K21" s="138"/>
      <c r="L21" s="138"/>
      <c r="M21" s="138"/>
      <c r="N21" s="138"/>
      <c r="O21" s="138"/>
      <c r="P21" s="138"/>
      <c r="Q21" s="138"/>
      <c r="AA21" s="6" t="b">
        <v>0</v>
      </c>
      <c r="AB21" s="135">
        <f>IF(AA21=TRUE,-1,0)</f>
        <v>0</v>
      </c>
    </row>
    <row r="22" spans="1:31" ht="33.6" customHeight="1" x14ac:dyDescent="0.15">
      <c r="A22" s="289" t="s">
        <v>79</v>
      </c>
      <c r="B22" s="290" t="s">
        <v>401</v>
      </c>
      <c r="C22" s="291" t="s">
        <v>402</v>
      </c>
      <c r="D22" s="292" t="s">
        <v>404</v>
      </c>
      <c r="E22" s="129"/>
      <c r="F22" s="124" t="s">
        <v>86</v>
      </c>
      <c r="G22" s="130" t="s">
        <v>88</v>
      </c>
      <c r="H22" s="262" t="s">
        <v>92</v>
      </c>
      <c r="I22" s="138"/>
      <c r="J22" s="138"/>
      <c r="K22" s="138"/>
      <c r="L22" s="138"/>
      <c r="M22" s="138"/>
      <c r="N22" s="138"/>
      <c r="O22" s="138"/>
      <c r="P22" s="138"/>
      <c r="Q22" s="138"/>
      <c r="AA22" s="6">
        <v>0</v>
      </c>
      <c r="AB22" s="135" t="b">
        <f>IF(AA22=1,1,IF(AA22=2,0))</f>
        <v>0</v>
      </c>
      <c r="AD22" s="135">
        <f>IF(SUM(AB22,AB24)=4,3,IF(SUM(AB22,AB24)=3,2,IF(SUM(AB22,AB24)=2,1,IF(SUM(AB22,AB24)=1,1,IF(SUM(AB22,AB24)=0,0)))))</f>
        <v>0</v>
      </c>
      <c r="AE22" s="135" t="s">
        <v>41</v>
      </c>
    </row>
    <row r="23" spans="1:31" ht="32.450000000000003" customHeight="1" x14ac:dyDescent="0.15">
      <c r="A23" s="273"/>
      <c r="B23" s="290"/>
      <c r="C23" s="291"/>
      <c r="D23" s="293"/>
      <c r="E23" s="129"/>
      <c r="F23" s="124" t="s">
        <v>87</v>
      </c>
      <c r="G23" s="130" t="s">
        <v>89</v>
      </c>
      <c r="H23" s="263"/>
      <c r="I23" s="138"/>
      <c r="J23" s="138"/>
      <c r="K23" s="138"/>
      <c r="L23" s="138"/>
      <c r="M23" s="138"/>
      <c r="N23" s="138"/>
      <c r="O23" s="138"/>
      <c r="P23" s="138"/>
      <c r="Q23" s="138"/>
    </row>
    <row r="24" spans="1:31" ht="24.95" customHeight="1" x14ac:dyDescent="0.15">
      <c r="A24" s="273"/>
      <c r="B24" s="290"/>
      <c r="C24" s="291" t="s">
        <v>403</v>
      </c>
      <c r="D24" s="285" t="s">
        <v>434</v>
      </c>
      <c r="E24" s="131"/>
      <c r="F24" s="121" t="s">
        <v>239</v>
      </c>
      <c r="G24" s="286" t="s">
        <v>243</v>
      </c>
      <c r="H24" s="263"/>
      <c r="I24" s="139"/>
      <c r="J24" s="138"/>
      <c r="K24" s="138"/>
      <c r="L24" s="138"/>
      <c r="M24" s="138"/>
      <c r="N24" s="138"/>
      <c r="O24" s="138"/>
      <c r="P24" s="138"/>
      <c r="Q24" s="138"/>
      <c r="AA24" s="6">
        <v>0</v>
      </c>
      <c r="AB24" s="135" t="b">
        <f>IF(AA24=1,3,IF(AA24=2,2,IF(AA24=3,1,IF(AA24=4,0))))</f>
        <v>0</v>
      </c>
    </row>
    <row r="25" spans="1:31" ht="24.95" customHeight="1" x14ac:dyDescent="0.15">
      <c r="A25" s="273"/>
      <c r="B25" s="290"/>
      <c r="C25" s="291"/>
      <c r="D25" s="285"/>
      <c r="E25" s="129"/>
      <c r="F25" s="121" t="s">
        <v>241</v>
      </c>
      <c r="G25" s="287"/>
      <c r="H25" s="263"/>
      <c r="I25" s="139"/>
      <c r="J25" s="138"/>
      <c r="K25" s="138"/>
      <c r="L25" s="138"/>
      <c r="M25" s="138"/>
      <c r="N25" s="138"/>
      <c r="O25" s="138"/>
      <c r="P25" s="138"/>
      <c r="Q25" s="138"/>
    </row>
    <row r="26" spans="1:31" ht="24.95" customHeight="1" x14ac:dyDescent="0.15">
      <c r="A26" s="273"/>
      <c r="B26" s="290"/>
      <c r="C26" s="291"/>
      <c r="D26" s="285"/>
      <c r="E26" s="129"/>
      <c r="F26" s="121" t="s">
        <v>242</v>
      </c>
      <c r="G26" s="287"/>
      <c r="H26" s="263"/>
      <c r="I26" s="139"/>
      <c r="J26" s="138"/>
      <c r="K26" s="138"/>
      <c r="L26" s="138"/>
      <c r="M26" s="138"/>
      <c r="N26" s="138"/>
      <c r="O26" s="138"/>
      <c r="P26" s="138"/>
      <c r="Q26" s="138"/>
    </row>
    <row r="27" spans="1:31" ht="24.95" customHeight="1" x14ac:dyDescent="0.15">
      <c r="A27" s="273"/>
      <c r="B27" s="290"/>
      <c r="C27" s="291"/>
      <c r="D27" s="285"/>
      <c r="E27" s="129"/>
      <c r="F27" s="121" t="s">
        <v>84</v>
      </c>
      <c r="G27" s="288"/>
      <c r="H27" s="264"/>
      <c r="I27" s="140"/>
      <c r="J27" s="138"/>
      <c r="K27" s="138"/>
      <c r="L27" s="138"/>
      <c r="M27" s="138"/>
      <c r="N27" s="138"/>
      <c r="O27" s="138"/>
      <c r="P27" s="138"/>
      <c r="Q27" s="138"/>
    </row>
    <row r="28" spans="1:31" ht="21.95" customHeight="1" x14ac:dyDescent="0.15">
      <c r="A28" s="273"/>
      <c r="B28" s="294" t="s">
        <v>405</v>
      </c>
      <c r="C28" s="265" t="s">
        <v>406</v>
      </c>
      <c r="D28" s="268" t="s">
        <v>407</v>
      </c>
      <c r="E28" s="131"/>
      <c r="F28" s="121" t="s">
        <v>237</v>
      </c>
      <c r="G28" s="286" t="s">
        <v>245</v>
      </c>
      <c r="H28" s="262" t="s">
        <v>93</v>
      </c>
      <c r="I28" s="140"/>
      <c r="J28" s="138"/>
      <c r="K28" s="138"/>
      <c r="L28" s="138"/>
      <c r="M28" s="138"/>
      <c r="N28" s="138"/>
      <c r="O28" s="138"/>
      <c r="P28" s="138"/>
      <c r="Q28" s="138"/>
      <c r="AA28" s="6">
        <v>0</v>
      </c>
      <c r="AB28" s="135" t="b">
        <f>IF(AA28=1,3,IF(AA28=2,2,IF(AA28=3,1,IF(AA28=4,0))))</f>
        <v>0</v>
      </c>
      <c r="AD28" s="135" t="b">
        <f>AB28</f>
        <v>0</v>
      </c>
      <c r="AE28" s="135" t="s">
        <v>42</v>
      </c>
    </row>
    <row r="29" spans="1:31" ht="21.95" customHeight="1" x14ac:dyDescent="0.15">
      <c r="A29" s="273"/>
      <c r="B29" s="295"/>
      <c r="C29" s="266"/>
      <c r="D29" s="269"/>
      <c r="E29" s="129"/>
      <c r="F29" s="121" t="s">
        <v>240</v>
      </c>
      <c r="G29" s="287"/>
      <c r="H29" s="263"/>
      <c r="I29" s="140"/>
      <c r="J29" s="138"/>
      <c r="K29" s="138"/>
      <c r="L29" s="138"/>
      <c r="M29" s="138"/>
      <c r="N29" s="138"/>
      <c r="O29" s="138"/>
      <c r="P29" s="138"/>
      <c r="Q29" s="138"/>
    </row>
    <row r="30" spans="1:31" ht="21.95" customHeight="1" x14ac:dyDescent="0.15">
      <c r="A30" s="273"/>
      <c r="B30" s="295"/>
      <c r="C30" s="266"/>
      <c r="D30" s="269"/>
      <c r="E30" s="129"/>
      <c r="F30" s="121" t="s">
        <v>205</v>
      </c>
      <c r="G30" s="287"/>
      <c r="H30" s="263"/>
      <c r="I30" s="140"/>
      <c r="J30" s="138"/>
      <c r="K30" s="138"/>
      <c r="L30" s="138"/>
      <c r="M30" s="138"/>
      <c r="N30" s="138"/>
      <c r="O30" s="138"/>
      <c r="P30" s="138"/>
      <c r="Q30" s="138"/>
    </row>
    <row r="31" spans="1:31" ht="21.95" customHeight="1" x14ac:dyDescent="0.15">
      <c r="A31" s="260"/>
      <c r="B31" s="296"/>
      <c r="C31" s="267"/>
      <c r="D31" s="270"/>
      <c r="E31" s="129"/>
      <c r="F31" s="121" t="s">
        <v>84</v>
      </c>
      <c r="G31" s="288"/>
      <c r="H31" s="264"/>
      <c r="I31" s="139"/>
      <c r="J31" s="138"/>
      <c r="K31" s="138"/>
      <c r="L31" s="138"/>
      <c r="M31" s="138"/>
      <c r="N31" s="138"/>
      <c r="O31" s="138"/>
      <c r="P31" s="138"/>
      <c r="Q31" s="138"/>
    </row>
    <row r="32" spans="1:31" ht="23.1" customHeight="1" x14ac:dyDescent="0.15">
      <c r="A32" s="278" t="s">
        <v>49</v>
      </c>
      <c r="B32" s="278"/>
      <c r="C32" s="279" t="s">
        <v>52</v>
      </c>
      <c r="D32" s="282" t="s">
        <v>102</v>
      </c>
      <c r="E32" s="190" t="s">
        <v>244</v>
      </c>
      <c r="F32" s="191"/>
      <c r="G32" s="196" t="s">
        <v>64</v>
      </c>
      <c r="H32" s="197"/>
      <c r="I32" s="139"/>
      <c r="J32" s="138"/>
      <c r="K32" s="138"/>
      <c r="L32" s="138"/>
      <c r="M32" s="138"/>
      <c r="N32" s="138"/>
      <c r="O32" s="138"/>
      <c r="P32" s="138"/>
      <c r="Q32" s="138"/>
    </row>
    <row r="33" spans="1:31" ht="23.1" hidden="1" customHeight="1" x14ac:dyDescent="0.15">
      <c r="A33" s="278"/>
      <c r="B33" s="278"/>
      <c r="C33" s="280"/>
      <c r="D33" s="283"/>
      <c r="E33" s="192"/>
      <c r="F33" s="193"/>
      <c r="G33" s="198"/>
      <c r="H33" s="199"/>
      <c r="I33" s="139"/>
      <c r="J33" s="138"/>
      <c r="K33" s="138"/>
      <c r="L33" s="138"/>
      <c r="M33" s="138"/>
      <c r="N33" s="138"/>
      <c r="O33" s="138"/>
      <c r="P33" s="138"/>
      <c r="Q33" s="138"/>
    </row>
    <row r="34" spans="1:31" ht="24.75" customHeight="1" thickBot="1" x14ac:dyDescent="0.2">
      <c r="A34" s="40" t="s">
        <v>50</v>
      </c>
      <c r="B34" s="40" t="s">
        <v>51</v>
      </c>
      <c r="C34" s="281"/>
      <c r="D34" s="284"/>
      <c r="E34" s="194"/>
      <c r="F34" s="195"/>
      <c r="G34" s="200"/>
      <c r="H34" s="201"/>
      <c r="I34" s="139"/>
      <c r="J34" s="138"/>
      <c r="K34" s="138"/>
      <c r="L34" s="138"/>
      <c r="M34" s="138"/>
      <c r="N34" s="138"/>
      <c r="O34" s="138"/>
      <c r="P34" s="138"/>
      <c r="Q34" s="138"/>
    </row>
    <row r="35" spans="1:31" ht="27.95" customHeight="1" thickTop="1" x14ac:dyDescent="0.15">
      <c r="A35" s="261" t="s">
        <v>80</v>
      </c>
      <c r="B35" s="297" t="s">
        <v>408</v>
      </c>
      <c r="C35" s="265" t="s">
        <v>412</v>
      </c>
      <c r="D35" s="292" t="s">
        <v>419</v>
      </c>
      <c r="E35" s="129"/>
      <c r="F35" s="124" t="s">
        <v>85</v>
      </c>
      <c r="G35" s="132" t="s">
        <v>88</v>
      </c>
      <c r="H35" s="271" t="s">
        <v>92</v>
      </c>
      <c r="I35" s="138"/>
      <c r="J35" s="138"/>
      <c r="K35" s="138"/>
      <c r="L35" s="138"/>
      <c r="M35" s="138"/>
      <c r="N35" s="138"/>
      <c r="O35" s="138"/>
      <c r="P35" s="138"/>
      <c r="Q35" s="138"/>
      <c r="AA35" s="6">
        <v>0</v>
      </c>
      <c r="AB35" s="135" t="b">
        <f>IF(AA35=1,1,IF(AA35=2,0))</f>
        <v>0</v>
      </c>
      <c r="AD35" s="135">
        <f>IF(SUM(AB35,AB37)=4,3,IF(SUM(AB35,AB37)=3,2,IF(SUM(AB35,AB37)=2,1,IF(SUM(AB35,AB37)=1,1,IF(SUM(AB35,AB37)=0,0)))))</f>
        <v>0</v>
      </c>
      <c r="AE35" s="135" t="s">
        <v>45</v>
      </c>
    </row>
    <row r="36" spans="1:31" ht="27.95" customHeight="1" x14ac:dyDescent="0.15">
      <c r="A36" s="261"/>
      <c r="B36" s="297"/>
      <c r="C36" s="267"/>
      <c r="D36" s="293"/>
      <c r="E36" s="129"/>
      <c r="F36" s="124" t="s">
        <v>269</v>
      </c>
      <c r="G36" s="130" t="s">
        <v>89</v>
      </c>
      <c r="H36" s="263"/>
      <c r="I36" s="138"/>
      <c r="J36" s="138"/>
      <c r="K36" s="138"/>
      <c r="L36" s="138"/>
      <c r="M36" s="138"/>
      <c r="N36" s="138"/>
      <c r="O36" s="138"/>
      <c r="P36" s="138"/>
      <c r="Q36" s="138"/>
    </row>
    <row r="37" spans="1:31" ht="24" customHeight="1" x14ac:dyDescent="0.15">
      <c r="A37" s="261"/>
      <c r="B37" s="297"/>
      <c r="C37" s="302" t="s">
        <v>413</v>
      </c>
      <c r="D37" s="285" t="s">
        <v>435</v>
      </c>
      <c r="E37" s="131"/>
      <c r="F37" s="121" t="s">
        <v>237</v>
      </c>
      <c r="G37" s="286" t="s">
        <v>246</v>
      </c>
      <c r="H37" s="263"/>
      <c r="I37" s="138"/>
      <c r="J37" s="138"/>
      <c r="K37" s="138"/>
      <c r="L37" s="138"/>
      <c r="M37" s="138"/>
      <c r="N37" s="138"/>
      <c r="O37" s="138"/>
      <c r="P37" s="138"/>
      <c r="Q37" s="138"/>
      <c r="AA37" s="6">
        <v>0</v>
      </c>
      <c r="AB37" s="135" t="b">
        <f>IF(AA37=1,3,IF(AA37=2,2,IF(AA37=3,1,IF(AA37=4,0))))</f>
        <v>0</v>
      </c>
    </row>
    <row r="38" spans="1:31" ht="24" customHeight="1" x14ac:dyDescent="0.15">
      <c r="A38" s="261"/>
      <c r="B38" s="297"/>
      <c r="C38" s="303"/>
      <c r="D38" s="285"/>
      <c r="E38" s="129"/>
      <c r="F38" s="121" t="s">
        <v>238</v>
      </c>
      <c r="G38" s="287"/>
      <c r="H38" s="263"/>
      <c r="I38" s="138"/>
      <c r="J38" s="138"/>
      <c r="K38" s="138"/>
      <c r="L38" s="138"/>
      <c r="M38" s="138"/>
      <c r="N38" s="138"/>
      <c r="O38" s="138"/>
      <c r="P38" s="138"/>
      <c r="Q38" s="138"/>
    </row>
    <row r="39" spans="1:31" ht="24" customHeight="1" x14ac:dyDescent="0.15">
      <c r="A39" s="261"/>
      <c r="B39" s="297"/>
      <c r="C39" s="303"/>
      <c r="D39" s="285"/>
      <c r="E39" s="129"/>
      <c r="F39" s="121" t="s">
        <v>205</v>
      </c>
      <c r="G39" s="287"/>
      <c r="H39" s="263"/>
      <c r="I39" s="138"/>
      <c r="J39" s="138"/>
      <c r="K39" s="138"/>
      <c r="L39" s="138"/>
      <c r="M39" s="138"/>
      <c r="N39" s="138"/>
      <c r="O39" s="138"/>
      <c r="P39" s="138"/>
      <c r="Q39" s="138"/>
    </row>
    <row r="40" spans="1:31" ht="24" customHeight="1" x14ac:dyDescent="0.15">
      <c r="A40" s="261"/>
      <c r="B40" s="297"/>
      <c r="C40" s="304"/>
      <c r="D40" s="285"/>
      <c r="E40" s="129"/>
      <c r="F40" s="121" t="s">
        <v>84</v>
      </c>
      <c r="G40" s="288"/>
      <c r="H40" s="264"/>
      <c r="I40" s="138"/>
      <c r="J40" s="138"/>
      <c r="K40" s="138"/>
      <c r="L40" s="138"/>
      <c r="M40" s="138"/>
      <c r="N40" s="138"/>
      <c r="O40" s="138"/>
      <c r="P40" s="138"/>
      <c r="Q40" s="138"/>
    </row>
    <row r="41" spans="1:31" ht="21.95" customHeight="1" x14ac:dyDescent="0.15">
      <c r="A41" s="261"/>
      <c r="B41" s="294" t="s">
        <v>409</v>
      </c>
      <c r="C41" s="265" t="s">
        <v>414</v>
      </c>
      <c r="D41" s="268" t="s">
        <v>420</v>
      </c>
      <c r="E41" s="131"/>
      <c r="F41" s="121" t="s">
        <v>237</v>
      </c>
      <c r="G41" s="286" t="s">
        <v>243</v>
      </c>
      <c r="H41" s="262" t="s">
        <v>94</v>
      </c>
      <c r="I41" s="138"/>
      <c r="J41" s="138"/>
      <c r="K41" s="138"/>
      <c r="L41" s="138"/>
      <c r="M41" s="138"/>
      <c r="N41" s="138"/>
      <c r="O41" s="138"/>
      <c r="P41" s="138"/>
      <c r="Q41" s="138"/>
      <c r="AA41" s="6">
        <v>0</v>
      </c>
      <c r="AB41" s="135" t="b">
        <f>IF(AA41=1,3,IF(AA41=2,2,IF(AA41=3,1,IF(AA41=4,0))))</f>
        <v>0</v>
      </c>
      <c r="AD41" s="135">
        <f>IF(SUM(AB41,AB45)=6,3,IF(SUM(AB41,AB45)=5,3,IF(SUM(AB41,AB45)=4,2,IF(SUM(AB41,AB45)=3,2,IF(SUM(AB41,AB45)=2,1,IF(SUM(AB41,AB45)=1,1,IF(SUM(AB41,AB45)=0,0)))))))</f>
        <v>0</v>
      </c>
      <c r="AE41" s="135" t="s">
        <v>46</v>
      </c>
    </row>
    <row r="42" spans="1:31" ht="21.95" customHeight="1" x14ac:dyDescent="0.15">
      <c r="A42" s="261"/>
      <c r="B42" s="295"/>
      <c r="C42" s="266"/>
      <c r="D42" s="269"/>
      <c r="E42" s="129"/>
      <c r="F42" s="121" t="s">
        <v>238</v>
      </c>
      <c r="G42" s="287"/>
      <c r="H42" s="263"/>
      <c r="I42" s="138"/>
      <c r="J42" s="138"/>
      <c r="K42" s="138"/>
      <c r="L42" s="138"/>
      <c r="M42" s="138"/>
      <c r="N42" s="138"/>
      <c r="O42" s="138"/>
      <c r="P42" s="138"/>
      <c r="Q42" s="138"/>
    </row>
    <row r="43" spans="1:31" ht="21.95" customHeight="1" x14ac:dyDescent="0.15">
      <c r="A43" s="261"/>
      <c r="B43" s="295"/>
      <c r="C43" s="266"/>
      <c r="D43" s="269"/>
      <c r="E43" s="129"/>
      <c r="F43" s="121" t="s">
        <v>205</v>
      </c>
      <c r="G43" s="287"/>
      <c r="H43" s="263"/>
      <c r="I43" s="138"/>
      <c r="J43" s="138"/>
      <c r="K43" s="138"/>
      <c r="L43" s="138"/>
      <c r="M43" s="138"/>
      <c r="N43" s="138"/>
      <c r="O43" s="138"/>
      <c r="P43" s="138"/>
      <c r="Q43" s="138"/>
    </row>
    <row r="44" spans="1:31" ht="21.95" customHeight="1" x14ac:dyDescent="0.15">
      <c r="A44" s="261"/>
      <c r="B44" s="295"/>
      <c r="C44" s="267"/>
      <c r="D44" s="270"/>
      <c r="E44" s="129"/>
      <c r="F44" s="121" t="s">
        <v>84</v>
      </c>
      <c r="G44" s="288"/>
      <c r="H44" s="263"/>
      <c r="I44" s="138"/>
      <c r="J44" s="138"/>
      <c r="K44" s="138"/>
      <c r="L44" s="138"/>
      <c r="M44" s="138"/>
      <c r="N44" s="138"/>
      <c r="O44" s="138"/>
      <c r="P44" s="138"/>
      <c r="Q44" s="138"/>
    </row>
    <row r="45" spans="1:31" ht="21.95" customHeight="1" x14ac:dyDescent="0.15">
      <c r="A45" s="261"/>
      <c r="B45" s="295"/>
      <c r="C45" s="265" t="s">
        <v>415</v>
      </c>
      <c r="D45" s="268" t="s">
        <v>421</v>
      </c>
      <c r="E45" s="131"/>
      <c r="F45" s="121" t="s">
        <v>237</v>
      </c>
      <c r="G45" s="286" t="s">
        <v>243</v>
      </c>
      <c r="H45" s="263"/>
      <c r="I45" s="138"/>
      <c r="J45" s="138"/>
      <c r="K45" s="138"/>
      <c r="L45" s="138"/>
      <c r="M45" s="138"/>
      <c r="N45" s="138"/>
      <c r="O45" s="138"/>
      <c r="P45" s="138"/>
      <c r="Q45" s="138"/>
      <c r="AA45" s="6">
        <v>0</v>
      </c>
      <c r="AB45" s="135" t="b">
        <f>IF(AA45=1,3,IF(AA45=2,2,IF(AA45=3,1,IF(AA45=4,0))))</f>
        <v>0</v>
      </c>
    </row>
    <row r="46" spans="1:31" ht="21.95" customHeight="1" x14ac:dyDescent="0.15">
      <c r="A46" s="261"/>
      <c r="B46" s="295"/>
      <c r="C46" s="266"/>
      <c r="D46" s="269"/>
      <c r="E46" s="129"/>
      <c r="F46" s="121" t="s">
        <v>238</v>
      </c>
      <c r="G46" s="287"/>
      <c r="H46" s="263"/>
      <c r="I46" s="138"/>
      <c r="J46" s="138"/>
      <c r="K46" s="138"/>
      <c r="L46" s="138"/>
      <c r="M46" s="138"/>
      <c r="N46" s="138"/>
      <c r="O46" s="138"/>
      <c r="P46" s="138"/>
      <c r="Q46" s="138"/>
    </row>
    <row r="47" spans="1:31" ht="21.95" customHeight="1" x14ac:dyDescent="0.15">
      <c r="A47" s="261"/>
      <c r="B47" s="295"/>
      <c r="C47" s="266"/>
      <c r="D47" s="269"/>
      <c r="E47" s="129"/>
      <c r="F47" s="121" t="s">
        <v>205</v>
      </c>
      <c r="G47" s="287"/>
      <c r="H47" s="263"/>
      <c r="I47" s="138"/>
      <c r="J47" s="138"/>
      <c r="K47" s="138"/>
      <c r="L47" s="138"/>
      <c r="M47" s="138"/>
      <c r="N47" s="138"/>
      <c r="O47" s="138"/>
      <c r="P47" s="138"/>
      <c r="Q47" s="138"/>
    </row>
    <row r="48" spans="1:31" ht="21.95" customHeight="1" x14ac:dyDescent="0.15">
      <c r="A48" s="261"/>
      <c r="B48" s="296"/>
      <c r="C48" s="267"/>
      <c r="D48" s="270"/>
      <c r="E48" s="129"/>
      <c r="F48" s="121" t="s">
        <v>84</v>
      </c>
      <c r="G48" s="288"/>
      <c r="H48" s="264"/>
      <c r="I48" s="138"/>
      <c r="J48" s="138"/>
      <c r="K48" s="138"/>
      <c r="L48" s="138"/>
      <c r="M48" s="138"/>
      <c r="N48" s="138"/>
      <c r="O48" s="138"/>
      <c r="P48" s="138"/>
      <c r="Q48" s="138"/>
    </row>
    <row r="49" spans="1:52" ht="27.95" customHeight="1" x14ac:dyDescent="0.15">
      <c r="A49" s="289" t="s">
        <v>81</v>
      </c>
      <c r="B49" s="297" t="s">
        <v>410</v>
      </c>
      <c r="C49" s="265" t="s">
        <v>416</v>
      </c>
      <c r="D49" s="292" t="s">
        <v>422</v>
      </c>
      <c r="E49" s="129"/>
      <c r="F49" s="124" t="s">
        <v>85</v>
      </c>
      <c r="G49" s="133" t="s">
        <v>88</v>
      </c>
      <c r="H49" s="262" t="s">
        <v>92</v>
      </c>
      <c r="I49" s="138"/>
      <c r="J49" s="138"/>
      <c r="K49" s="138"/>
      <c r="L49" s="138"/>
      <c r="M49" s="138"/>
      <c r="N49" s="138"/>
      <c r="O49" s="138"/>
      <c r="P49" s="138"/>
      <c r="Q49" s="138"/>
      <c r="AA49" s="6">
        <v>0</v>
      </c>
      <c r="AB49" s="135" t="b">
        <f>IF(AA49=1,1,IF(AA49=2,0))</f>
        <v>0</v>
      </c>
      <c r="AD49" s="135">
        <f>IF(SUM(AB49,AB51)=4,3,IF(SUM(AB49,AB51)=3,2,IF(SUM(AB49,AB51)=2,1,IF(SUM(AB49,AB51)=1,1,IF(SUM(AB49,AB51)=0,0)))))</f>
        <v>0</v>
      </c>
      <c r="AE49" s="135" t="s">
        <v>43</v>
      </c>
    </row>
    <row r="50" spans="1:52" ht="27.95" customHeight="1" x14ac:dyDescent="0.15">
      <c r="A50" s="273"/>
      <c r="B50" s="297"/>
      <c r="C50" s="267"/>
      <c r="D50" s="293"/>
      <c r="E50" s="129"/>
      <c r="F50" s="124" t="s">
        <v>87</v>
      </c>
      <c r="G50" s="134" t="s">
        <v>89</v>
      </c>
      <c r="H50" s="263"/>
      <c r="I50" s="138"/>
      <c r="J50" s="138"/>
      <c r="K50" s="138"/>
      <c r="L50" s="138"/>
      <c r="M50" s="138"/>
      <c r="N50" s="138"/>
      <c r="O50" s="138"/>
      <c r="P50" s="138"/>
      <c r="Q50" s="138"/>
    </row>
    <row r="51" spans="1:52" ht="22.5" customHeight="1" x14ac:dyDescent="0.15">
      <c r="A51" s="273"/>
      <c r="B51" s="297"/>
      <c r="C51" s="265" t="s">
        <v>417</v>
      </c>
      <c r="D51" s="292" t="s">
        <v>436</v>
      </c>
      <c r="E51" s="131"/>
      <c r="F51" s="121" t="s">
        <v>237</v>
      </c>
      <c r="G51" s="286" t="s">
        <v>243</v>
      </c>
      <c r="H51" s="263"/>
      <c r="I51" s="138"/>
      <c r="J51" s="138"/>
      <c r="K51" s="138"/>
      <c r="L51" s="138"/>
      <c r="M51" s="138"/>
      <c r="N51" s="138"/>
      <c r="O51" s="138"/>
      <c r="P51" s="138"/>
      <c r="Q51" s="138"/>
      <c r="AA51" s="6">
        <v>0</v>
      </c>
      <c r="AB51" s="135" t="b">
        <f>IF(AA51=1,3,IF(AA51=2,2,IF(AA51=3,1,IF(AA51=4,0))))</f>
        <v>0</v>
      </c>
    </row>
    <row r="52" spans="1:52" ht="22.5" customHeight="1" x14ac:dyDescent="0.15">
      <c r="A52" s="273"/>
      <c r="B52" s="297"/>
      <c r="C52" s="266"/>
      <c r="D52" s="298"/>
      <c r="E52" s="129"/>
      <c r="F52" s="121" t="s">
        <v>238</v>
      </c>
      <c r="G52" s="287"/>
      <c r="H52" s="263"/>
      <c r="I52" s="138"/>
      <c r="J52" s="138"/>
      <c r="K52" s="138"/>
      <c r="L52" s="138"/>
      <c r="M52" s="138"/>
      <c r="N52" s="138"/>
      <c r="O52" s="138"/>
      <c r="P52" s="138"/>
      <c r="Q52" s="138"/>
    </row>
    <row r="53" spans="1:52" ht="22.5" customHeight="1" x14ac:dyDescent="0.15">
      <c r="A53" s="273"/>
      <c r="B53" s="297"/>
      <c r="C53" s="266"/>
      <c r="D53" s="298"/>
      <c r="E53" s="129"/>
      <c r="F53" s="121" t="s">
        <v>205</v>
      </c>
      <c r="G53" s="287"/>
      <c r="H53" s="263"/>
      <c r="I53" s="138"/>
      <c r="J53" s="138"/>
      <c r="K53" s="138"/>
      <c r="L53" s="138"/>
      <c r="M53" s="138"/>
      <c r="N53" s="138"/>
      <c r="O53" s="138"/>
      <c r="P53" s="138"/>
      <c r="Q53" s="138"/>
    </row>
    <row r="54" spans="1:52" ht="22.5" customHeight="1" x14ac:dyDescent="0.15">
      <c r="A54" s="273"/>
      <c r="B54" s="297"/>
      <c r="C54" s="267"/>
      <c r="D54" s="298"/>
      <c r="E54" s="129"/>
      <c r="F54" s="121" t="s">
        <v>84</v>
      </c>
      <c r="G54" s="288"/>
      <c r="H54" s="264"/>
      <c r="I54" s="138"/>
      <c r="J54" s="138"/>
      <c r="K54" s="138"/>
      <c r="L54" s="138"/>
      <c r="M54" s="138"/>
      <c r="N54" s="138"/>
      <c r="O54" s="138"/>
      <c r="P54" s="138"/>
      <c r="Q54" s="138"/>
    </row>
    <row r="55" spans="1:52" ht="27" customHeight="1" x14ac:dyDescent="0.15">
      <c r="A55" s="273"/>
      <c r="B55" s="289" t="s">
        <v>411</v>
      </c>
      <c r="C55" s="265" t="s">
        <v>418</v>
      </c>
      <c r="D55" s="268" t="s">
        <v>423</v>
      </c>
      <c r="E55" s="129"/>
      <c r="F55" s="124" t="s">
        <v>424</v>
      </c>
      <c r="G55" s="299" t="s">
        <v>268</v>
      </c>
      <c r="H55" s="262" t="s">
        <v>93</v>
      </c>
      <c r="I55" s="138"/>
      <c r="J55" s="138"/>
      <c r="K55" s="138"/>
      <c r="L55" s="138"/>
      <c r="M55" s="138"/>
      <c r="N55" s="138"/>
      <c r="O55" s="138"/>
      <c r="P55" s="138"/>
      <c r="Q55" s="138"/>
      <c r="AA55" s="6">
        <v>0</v>
      </c>
      <c r="AB55" s="135" t="b">
        <f>IF(AA55=1,3,IF(AA55=2,0))</f>
        <v>0</v>
      </c>
      <c r="AD55" s="135" t="b">
        <f>IF(AB55=3,3,IF(AB55=0,0,IF(SUM(AB56:AB57)=2,2,IF(SUM(AB56:AB57)=1,1))))</f>
        <v>0</v>
      </c>
      <c r="AE55" s="135" t="s">
        <v>44</v>
      </c>
    </row>
    <row r="56" spans="1:52" ht="47.1" customHeight="1" x14ac:dyDescent="0.15">
      <c r="A56" s="273"/>
      <c r="B56" s="273"/>
      <c r="C56" s="266"/>
      <c r="D56" s="269"/>
      <c r="E56" s="129"/>
      <c r="F56" s="124" t="s">
        <v>266</v>
      </c>
      <c r="G56" s="300"/>
      <c r="H56" s="271"/>
      <c r="I56" s="138"/>
      <c r="J56" s="138"/>
      <c r="K56" s="138"/>
      <c r="L56" s="138"/>
      <c r="M56" s="138"/>
      <c r="N56" s="138"/>
      <c r="O56" s="138"/>
      <c r="P56" s="138"/>
      <c r="Q56" s="138"/>
      <c r="AA56" s="6" t="b">
        <v>0</v>
      </c>
      <c r="AB56" s="135">
        <f t="shared" ref="AB56:AB57" si="4">IF(AA56=TRUE,1,0)</f>
        <v>0</v>
      </c>
    </row>
    <row r="57" spans="1:52" ht="47.1" customHeight="1" x14ac:dyDescent="0.15">
      <c r="A57" s="273"/>
      <c r="B57" s="273"/>
      <c r="C57" s="266"/>
      <c r="D57" s="269"/>
      <c r="E57" s="129"/>
      <c r="F57" s="124" t="s">
        <v>267</v>
      </c>
      <c r="G57" s="300"/>
      <c r="H57" s="271"/>
      <c r="I57" s="138"/>
      <c r="J57" s="138"/>
      <c r="K57" s="138"/>
      <c r="L57" s="138"/>
      <c r="M57" s="138"/>
      <c r="N57" s="138"/>
      <c r="O57" s="138"/>
      <c r="P57" s="138"/>
      <c r="Q57" s="138"/>
      <c r="AA57" s="6" t="b">
        <v>0</v>
      </c>
      <c r="AB57" s="135">
        <f t="shared" si="4"/>
        <v>0</v>
      </c>
    </row>
    <row r="58" spans="1:52" ht="42" customHeight="1" x14ac:dyDescent="0.15">
      <c r="A58" s="260"/>
      <c r="B58" s="260"/>
      <c r="C58" s="267"/>
      <c r="D58" s="270"/>
      <c r="E58" s="129"/>
      <c r="F58" s="124" t="s">
        <v>265</v>
      </c>
      <c r="G58" s="301"/>
      <c r="H58" s="272"/>
      <c r="I58" s="138"/>
      <c r="J58" s="138"/>
      <c r="K58" s="138"/>
      <c r="L58" s="138"/>
      <c r="M58" s="138"/>
      <c r="N58" s="138"/>
      <c r="O58" s="138"/>
      <c r="P58" s="138"/>
      <c r="Q58" s="138"/>
    </row>
    <row r="59" spans="1:52" s="6" customFormat="1" x14ac:dyDescent="0.15">
      <c r="D59" s="7"/>
      <c r="I59" s="135"/>
      <c r="J59" s="135"/>
      <c r="K59" s="135"/>
      <c r="L59" s="135"/>
      <c r="M59" s="135"/>
      <c r="N59" s="135"/>
      <c r="O59" s="135"/>
      <c r="P59" s="135"/>
      <c r="Q59" s="135"/>
      <c r="R59" s="135"/>
      <c r="S59" s="135"/>
      <c r="T59" s="135"/>
      <c r="U59" s="135"/>
      <c r="V59" s="135"/>
      <c r="W59" s="135"/>
      <c r="X59" s="135"/>
      <c r="Y59" s="135"/>
      <c r="Z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row>
    <row r="60" spans="1:52" s="6" customFormat="1" x14ac:dyDescent="0.15">
      <c r="D60" s="7"/>
      <c r="I60" s="135"/>
      <c r="J60" s="135"/>
      <c r="K60" s="135"/>
      <c r="L60" s="135"/>
      <c r="M60" s="135"/>
      <c r="N60" s="135"/>
      <c r="O60" s="135"/>
      <c r="P60" s="135"/>
      <c r="Q60" s="135"/>
      <c r="R60" s="135"/>
      <c r="S60" s="135"/>
      <c r="T60" s="135"/>
      <c r="U60" s="135"/>
      <c r="V60" s="135"/>
      <c r="W60" s="135"/>
      <c r="X60" s="135"/>
      <c r="Y60" s="135"/>
      <c r="Z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row>
    <row r="61" spans="1:52" s="6" customFormat="1" x14ac:dyDescent="0.15">
      <c r="D61" s="7"/>
      <c r="I61" s="135"/>
      <c r="J61" s="135"/>
      <c r="K61" s="135"/>
      <c r="L61" s="135"/>
      <c r="M61" s="135"/>
      <c r="N61" s="135"/>
      <c r="O61" s="135"/>
      <c r="P61" s="135"/>
      <c r="Q61" s="135"/>
      <c r="R61" s="135"/>
      <c r="S61" s="135"/>
      <c r="T61" s="135"/>
      <c r="U61" s="135"/>
      <c r="V61" s="135"/>
      <c r="W61" s="135"/>
      <c r="X61" s="135"/>
      <c r="Y61" s="135"/>
      <c r="Z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row>
    <row r="62" spans="1:52" s="6" customFormat="1" x14ac:dyDescent="0.15">
      <c r="D62" s="7"/>
      <c r="I62" s="135"/>
      <c r="J62" s="135"/>
      <c r="K62" s="135"/>
      <c r="L62" s="135"/>
      <c r="M62" s="135"/>
      <c r="N62" s="135"/>
      <c r="O62" s="135"/>
      <c r="P62" s="135"/>
      <c r="Q62" s="135"/>
      <c r="R62" s="135"/>
      <c r="S62" s="135"/>
      <c r="T62" s="135"/>
      <c r="U62" s="135"/>
      <c r="V62" s="135"/>
      <c r="W62" s="135"/>
      <c r="X62" s="135"/>
      <c r="Y62" s="135"/>
      <c r="Z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row>
    <row r="63" spans="1:52" s="6" customFormat="1" x14ac:dyDescent="0.15">
      <c r="D63" s="7"/>
      <c r="I63" s="135"/>
      <c r="J63" s="135"/>
      <c r="K63" s="135"/>
      <c r="L63" s="135"/>
      <c r="M63" s="135"/>
      <c r="N63" s="135"/>
      <c r="O63" s="135"/>
      <c r="P63" s="135"/>
      <c r="Q63" s="135"/>
      <c r="R63" s="135"/>
      <c r="S63" s="135"/>
      <c r="T63" s="135"/>
      <c r="U63" s="135"/>
      <c r="V63" s="135"/>
      <c r="W63" s="135"/>
      <c r="X63" s="135"/>
      <c r="Y63" s="135"/>
      <c r="Z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row>
    <row r="64" spans="1:52" s="6" customFormat="1" x14ac:dyDescent="0.15">
      <c r="D64" s="7"/>
      <c r="I64" s="135"/>
      <c r="J64" s="135"/>
      <c r="K64" s="135"/>
      <c r="L64" s="135"/>
      <c r="M64" s="135"/>
      <c r="N64" s="135"/>
      <c r="O64" s="135"/>
      <c r="P64" s="135"/>
      <c r="Q64" s="135"/>
      <c r="R64" s="135"/>
      <c r="S64" s="135"/>
      <c r="T64" s="135"/>
      <c r="U64" s="135"/>
      <c r="V64" s="135"/>
      <c r="W64" s="135"/>
      <c r="X64" s="135"/>
      <c r="Y64" s="135"/>
      <c r="Z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row>
    <row r="65" spans="4:52" s="6" customFormat="1" x14ac:dyDescent="0.15">
      <c r="D65" s="7"/>
      <c r="I65" s="135"/>
      <c r="J65" s="135"/>
      <c r="K65" s="135"/>
      <c r="L65" s="135"/>
      <c r="M65" s="135"/>
      <c r="N65" s="135"/>
      <c r="O65" s="135"/>
      <c r="P65" s="135"/>
      <c r="Q65" s="135"/>
      <c r="R65" s="135"/>
      <c r="S65" s="135"/>
      <c r="T65" s="135"/>
      <c r="U65" s="135"/>
      <c r="V65" s="135"/>
      <c r="W65" s="135"/>
      <c r="X65" s="135"/>
      <c r="Y65" s="135"/>
      <c r="Z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row>
    <row r="66" spans="4:52" s="6" customFormat="1" x14ac:dyDescent="0.15">
      <c r="D66" s="7"/>
      <c r="I66" s="135"/>
      <c r="J66" s="135"/>
      <c r="K66" s="135"/>
      <c r="L66" s="135"/>
      <c r="M66" s="135"/>
      <c r="N66" s="135"/>
      <c r="O66" s="135"/>
      <c r="P66" s="135"/>
      <c r="Q66" s="135"/>
      <c r="R66" s="135"/>
      <c r="S66" s="135"/>
      <c r="T66" s="135"/>
      <c r="U66" s="135"/>
      <c r="V66" s="135"/>
      <c r="W66" s="135"/>
      <c r="X66" s="135"/>
      <c r="Y66" s="135"/>
      <c r="Z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row>
    <row r="67" spans="4:52" s="6" customFormat="1" x14ac:dyDescent="0.15">
      <c r="D67" s="7"/>
      <c r="I67" s="135"/>
      <c r="J67" s="135"/>
      <c r="K67" s="135"/>
      <c r="L67" s="135"/>
      <c r="M67" s="135"/>
      <c r="N67" s="135"/>
      <c r="O67" s="135"/>
      <c r="P67" s="135"/>
      <c r="Q67" s="135"/>
      <c r="R67" s="135"/>
      <c r="S67" s="135"/>
      <c r="T67" s="135"/>
      <c r="U67" s="135"/>
      <c r="V67" s="135"/>
      <c r="W67" s="135"/>
      <c r="X67" s="135"/>
      <c r="Y67" s="135"/>
      <c r="Z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row>
    <row r="68" spans="4:52" s="6" customFormat="1" x14ac:dyDescent="0.15">
      <c r="D68" s="7"/>
      <c r="I68" s="135"/>
      <c r="J68" s="135"/>
      <c r="K68" s="135"/>
      <c r="L68" s="135"/>
      <c r="M68" s="135"/>
      <c r="N68" s="135"/>
      <c r="O68" s="135"/>
      <c r="P68" s="135"/>
      <c r="Q68" s="135"/>
      <c r="R68" s="135"/>
      <c r="S68" s="135"/>
      <c r="T68" s="135"/>
      <c r="U68" s="135"/>
      <c r="V68" s="135"/>
      <c r="W68" s="135"/>
      <c r="X68" s="135"/>
      <c r="Y68" s="135"/>
      <c r="Z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row>
    <row r="69" spans="4:52" s="6" customFormat="1" x14ac:dyDescent="0.15">
      <c r="D69" s="7"/>
      <c r="I69" s="135"/>
      <c r="J69" s="135"/>
      <c r="K69" s="135"/>
      <c r="L69" s="135"/>
      <c r="M69" s="135"/>
      <c r="N69" s="135"/>
      <c r="O69" s="135"/>
      <c r="P69" s="135"/>
      <c r="Q69" s="135"/>
      <c r="R69" s="135"/>
      <c r="S69" s="135"/>
      <c r="T69" s="135"/>
      <c r="U69" s="135"/>
      <c r="V69" s="135"/>
      <c r="W69" s="135"/>
      <c r="X69" s="135"/>
      <c r="Y69" s="135"/>
      <c r="Z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row>
    <row r="70" spans="4:52" s="6" customFormat="1" x14ac:dyDescent="0.15">
      <c r="D70" s="7"/>
      <c r="I70" s="135"/>
      <c r="J70" s="135"/>
      <c r="K70" s="135"/>
      <c r="L70" s="135"/>
      <c r="M70" s="135"/>
      <c r="N70" s="135"/>
      <c r="O70" s="135"/>
      <c r="P70" s="135"/>
      <c r="Q70" s="135"/>
      <c r="R70" s="135"/>
      <c r="S70" s="135"/>
      <c r="T70" s="135"/>
      <c r="U70" s="135"/>
      <c r="V70" s="135"/>
      <c r="W70" s="135"/>
      <c r="X70" s="135"/>
      <c r="Y70" s="135"/>
      <c r="Z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row>
    <row r="71" spans="4:52" s="6" customFormat="1" x14ac:dyDescent="0.15">
      <c r="D71" s="7"/>
      <c r="I71" s="135"/>
      <c r="J71" s="135"/>
      <c r="K71" s="135"/>
      <c r="L71" s="135"/>
      <c r="M71" s="135"/>
      <c r="N71" s="135"/>
      <c r="O71" s="135"/>
      <c r="P71" s="135"/>
      <c r="Q71" s="135"/>
      <c r="R71" s="135"/>
      <c r="S71" s="135"/>
      <c r="T71" s="135"/>
      <c r="U71" s="135"/>
      <c r="V71" s="135"/>
      <c r="W71" s="135"/>
      <c r="X71" s="135"/>
      <c r="Y71" s="135"/>
      <c r="Z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row>
    <row r="72" spans="4:52" s="6" customFormat="1" x14ac:dyDescent="0.15">
      <c r="D72" s="7"/>
      <c r="I72" s="135"/>
      <c r="J72" s="135"/>
      <c r="K72" s="135"/>
      <c r="L72" s="135"/>
      <c r="M72" s="135"/>
      <c r="N72" s="135"/>
      <c r="O72" s="135"/>
      <c r="P72" s="135"/>
      <c r="Q72" s="135"/>
      <c r="R72" s="135"/>
      <c r="S72" s="135"/>
      <c r="T72" s="135"/>
      <c r="U72" s="135"/>
      <c r="V72" s="135"/>
      <c r="W72" s="135"/>
      <c r="X72" s="135"/>
      <c r="Y72" s="135"/>
      <c r="Z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row>
    <row r="73" spans="4:52" s="6" customFormat="1" x14ac:dyDescent="0.15">
      <c r="D73" s="7"/>
      <c r="I73" s="135"/>
      <c r="J73" s="135"/>
      <c r="K73" s="135"/>
      <c r="L73" s="135"/>
      <c r="M73" s="135"/>
      <c r="N73" s="135"/>
      <c r="O73" s="135"/>
      <c r="P73" s="135"/>
      <c r="Q73" s="135"/>
      <c r="R73" s="135"/>
      <c r="S73" s="135"/>
      <c r="T73" s="135"/>
      <c r="U73" s="135"/>
      <c r="V73" s="135"/>
      <c r="W73" s="135"/>
      <c r="X73" s="135"/>
      <c r="Y73" s="135"/>
      <c r="Z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row>
    <row r="74" spans="4:52" s="6" customFormat="1" x14ac:dyDescent="0.15">
      <c r="D74" s="7"/>
      <c r="I74" s="135"/>
      <c r="J74" s="135"/>
      <c r="K74" s="135"/>
      <c r="L74" s="135"/>
      <c r="M74" s="135"/>
      <c r="N74" s="135"/>
      <c r="O74" s="135"/>
      <c r="P74" s="135"/>
      <c r="Q74" s="135"/>
      <c r="R74" s="135"/>
      <c r="S74" s="135"/>
      <c r="T74" s="135"/>
      <c r="U74" s="135"/>
      <c r="V74" s="135"/>
      <c r="W74" s="135"/>
      <c r="X74" s="135"/>
      <c r="Y74" s="135"/>
      <c r="Z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row>
    <row r="75" spans="4:52" s="6" customFormat="1" x14ac:dyDescent="0.15">
      <c r="D75" s="7"/>
      <c r="I75" s="135"/>
      <c r="J75" s="135"/>
      <c r="K75" s="135"/>
      <c r="L75" s="135"/>
      <c r="M75" s="135"/>
      <c r="N75" s="135"/>
      <c r="O75" s="135"/>
      <c r="P75" s="135"/>
      <c r="Q75" s="135"/>
      <c r="R75" s="135"/>
      <c r="S75" s="135"/>
      <c r="T75" s="135"/>
      <c r="U75" s="135"/>
      <c r="V75" s="135"/>
      <c r="W75" s="135"/>
      <c r="X75" s="135"/>
      <c r="Y75" s="135"/>
      <c r="Z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row>
    <row r="76" spans="4:52" s="6" customFormat="1" x14ac:dyDescent="0.15">
      <c r="D76" s="7"/>
      <c r="I76" s="135"/>
      <c r="J76" s="135"/>
      <c r="K76" s="135"/>
      <c r="L76" s="135"/>
      <c r="M76" s="135"/>
      <c r="N76" s="135"/>
      <c r="O76" s="135"/>
      <c r="P76" s="135"/>
      <c r="Q76" s="135"/>
      <c r="R76" s="135"/>
      <c r="S76" s="135"/>
      <c r="T76" s="135"/>
      <c r="U76" s="135"/>
      <c r="V76" s="135"/>
      <c r="W76" s="135"/>
      <c r="X76" s="135"/>
      <c r="Y76" s="135"/>
      <c r="Z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row>
    <row r="77" spans="4:52" s="6" customFormat="1" x14ac:dyDescent="0.15">
      <c r="D77" s="7"/>
      <c r="I77" s="135"/>
      <c r="J77" s="135"/>
      <c r="K77" s="135"/>
      <c r="L77" s="135"/>
      <c r="M77" s="135"/>
      <c r="N77" s="135"/>
      <c r="O77" s="135"/>
      <c r="P77" s="135"/>
      <c r="Q77" s="135"/>
      <c r="R77" s="135"/>
      <c r="S77" s="135"/>
      <c r="T77" s="135"/>
      <c r="U77" s="135"/>
      <c r="V77" s="135"/>
      <c r="W77" s="135"/>
      <c r="X77" s="135"/>
      <c r="Y77" s="135"/>
      <c r="Z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row>
    <row r="78" spans="4:52" s="6" customFormat="1" x14ac:dyDescent="0.15">
      <c r="D78" s="7"/>
      <c r="I78" s="135"/>
      <c r="J78" s="135"/>
      <c r="K78" s="135"/>
      <c r="L78" s="135"/>
      <c r="M78" s="135"/>
      <c r="N78" s="135"/>
      <c r="O78" s="135"/>
      <c r="P78" s="135"/>
      <c r="Q78" s="135"/>
      <c r="R78" s="135"/>
      <c r="S78" s="135"/>
      <c r="T78" s="135"/>
      <c r="U78" s="135"/>
      <c r="V78" s="135"/>
      <c r="W78" s="135"/>
      <c r="X78" s="135"/>
      <c r="Y78" s="135"/>
      <c r="Z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row>
    <row r="79" spans="4:52" s="6" customFormat="1" x14ac:dyDescent="0.15">
      <c r="D79" s="7"/>
      <c r="I79" s="135"/>
      <c r="J79" s="135"/>
      <c r="K79" s="135"/>
      <c r="L79" s="135"/>
      <c r="M79" s="135"/>
      <c r="N79" s="135"/>
      <c r="O79" s="135"/>
      <c r="P79" s="135"/>
      <c r="Q79" s="135"/>
      <c r="R79" s="135"/>
      <c r="S79" s="135"/>
      <c r="T79" s="135"/>
      <c r="U79" s="135"/>
      <c r="V79" s="135"/>
      <c r="W79" s="135"/>
      <c r="X79" s="135"/>
      <c r="Y79" s="135"/>
      <c r="Z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row>
    <row r="80" spans="4:52" s="6" customFormat="1" x14ac:dyDescent="0.15">
      <c r="D80" s="7"/>
      <c r="I80" s="135"/>
      <c r="J80" s="135"/>
      <c r="K80" s="135"/>
      <c r="L80" s="135"/>
      <c r="M80" s="135"/>
      <c r="N80" s="135"/>
      <c r="O80" s="135"/>
      <c r="P80" s="135"/>
      <c r="Q80" s="135"/>
      <c r="R80" s="135"/>
      <c r="S80" s="135"/>
      <c r="T80" s="135"/>
      <c r="U80" s="135"/>
      <c r="V80" s="135"/>
      <c r="W80" s="135"/>
      <c r="X80" s="135"/>
      <c r="Y80" s="135"/>
      <c r="Z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row>
    <row r="81" spans="4:52" s="6" customFormat="1" x14ac:dyDescent="0.15">
      <c r="D81" s="7"/>
      <c r="I81" s="135"/>
      <c r="J81" s="135"/>
      <c r="K81" s="135"/>
      <c r="L81" s="135"/>
      <c r="M81" s="135"/>
      <c r="N81" s="135"/>
      <c r="O81" s="135"/>
      <c r="P81" s="135"/>
      <c r="Q81" s="135"/>
      <c r="R81" s="135"/>
      <c r="S81" s="135"/>
      <c r="T81" s="135"/>
      <c r="U81" s="135"/>
      <c r="V81" s="135"/>
      <c r="W81" s="135"/>
      <c r="X81" s="135"/>
      <c r="Y81" s="135"/>
      <c r="Z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row>
    <row r="82" spans="4:52" s="6" customFormat="1" x14ac:dyDescent="0.15">
      <c r="D82" s="7"/>
      <c r="I82" s="135"/>
      <c r="J82" s="135"/>
      <c r="K82" s="135"/>
      <c r="L82" s="135"/>
      <c r="M82" s="135"/>
      <c r="N82" s="135"/>
      <c r="O82" s="135"/>
      <c r="P82" s="135"/>
      <c r="Q82" s="135"/>
      <c r="R82" s="135"/>
      <c r="S82" s="135"/>
      <c r="T82" s="135"/>
      <c r="U82" s="135"/>
      <c r="V82" s="135"/>
      <c r="W82" s="135"/>
      <c r="X82" s="135"/>
      <c r="Y82" s="135"/>
      <c r="Z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row>
    <row r="83" spans="4:52" s="6" customFormat="1" x14ac:dyDescent="0.15">
      <c r="D83" s="7"/>
      <c r="I83" s="135"/>
      <c r="J83" s="135"/>
      <c r="K83" s="135"/>
      <c r="L83" s="135"/>
      <c r="M83" s="135"/>
      <c r="N83" s="135"/>
      <c r="O83" s="135"/>
      <c r="P83" s="135"/>
      <c r="Q83" s="135"/>
      <c r="R83" s="135"/>
      <c r="S83" s="135"/>
      <c r="T83" s="135"/>
      <c r="U83" s="135"/>
      <c r="V83" s="135"/>
      <c r="W83" s="135"/>
      <c r="X83" s="135"/>
      <c r="Y83" s="135"/>
      <c r="Z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row>
    <row r="84" spans="4:52" s="6" customFormat="1" x14ac:dyDescent="0.15">
      <c r="D84" s="7"/>
      <c r="I84" s="135"/>
      <c r="J84" s="135"/>
      <c r="K84" s="135"/>
      <c r="L84" s="135"/>
      <c r="M84" s="135"/>
      <c r="N84" s="135"/>
      <c r="O84" s="135"/>
      <c r="P84" s="135"/>
      <c r="Q84" s="135"/>
      <c r="R84" s="135"/>
      <c r="S84" s="135"/>
      <c r="T84" s="135"/>
      <c r="U84" s="135"/>
      <c r="V84" s="135"/>
      <c r="W84" s="135"/>
      <c r="X84" s="135"/>
      <c r="Y84" s="135"/>
      <c r="Z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row>
    <row r="85" spans="4:52" s="6" customFormat="1" x14ac:dyDescent="0.15">
      <c r="D85" s="7"/>
      <c r="I85" s="135"/>
      <c r="J85" s="135"/>
      <c r="K85" s="135"/>
      <c r="L85" s="135"/>
      <c r="M85" s="135"/>
      <c r="N85" s="135"/>
      <c r="O85" s="135"/>
      <c r="P85" s="135"/>
      <c r="Q85" s="135"/>
      <c r="R85" s="135"/>
      <c r="S85" s="135"/>
      <c r="T85" s="135"/>
      <c r="U85" s="135"/>
      <c r="V85" s="135"/>
      <c r="W85" s="135"/>
      <c r="X85" s="135"/>
      <c r="Y85" s="135"/>
      <c r="Z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row>
    <row r="86" spans="4:52" s="6" customFormat="1" x14ac:dyDescent="0.15">
      <c r="D86" s="7"/>
      <c r="I86" s="135"/>
      <c r="J86" s="135"/>
      <c r="K86" s="135"/>
      <c r="L86" s="135"/>
      <c r="M86" s="135"/>
      <c r="N86" s="135"/>
      <c r="O86" s="135"/>
      <c r="P86" s="135"/>
      <c r="Q86" s="135"/>
      <c r="R86" s="135"/>
      <c r="S86" s="135"/>
      <c r="T86" s="135"/>
      <c r="U86" s="135"/>
      <c r="V86" s="135"/>
      <c r="W86" s="135"/>
      <c r="X86" s="135"/>
      <c r="Y86" s="135"/>
      <c r="Z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row>
    <row r="87" spans="4:52" s="6" customFormat="1" x14ac:dyDescent="0.15">
      <c r="D87" s="7"/>
      <c r="I87" s="135"/>
      <c r="J87" s="135"/>
      <c r="K87" s="135"/>
      <c r="L87" s="135"/>
      <c r="M87" s="135"/>
      <c r="N87" s="135"/>
      <c r="O87" s="135"/>
      <c r="P87" s="135"/>
      <c r="Q87" s="135"/>
      <c r="R87" s="135"/>
      <c r="S87" s="135"/>
      <c r="T87" s="135"/>
      <c r="U87" s="135"/>
      <c r="V87" s="135"/>
      <c r="W87" s="135"/>
      <c r="X87" s="135"/>
      <c r="Y87" s="135"/>
      <c r="Z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row>
    <row r="88" spans="4:52" s="6" customFormat="1" x14ac:dyDescent="0.15">
      <c r="D88" s="7"/>
      <c r="I88" s="135"/>
      <c r="J88" s="135"/>
      <c r="K88" s="135"/>
      <c r="L88" s="135"/>
      <c r="M88" s="135"/>
      <c r="N88" s="135"/>
      <c r="O88" s="135"/>
      <c r="P88" s="135"/>
      <c r="Q88" s="135"/>
      <c r="R88" s="135"/>
      <c r="S88" s="135"/>
      <c r="T88" s="135"/>
      <c r="U88" s="135"/>
      <c r="V88" s="135"/>
      <c r="W88" s="135"/>
      <c r="X88" s="135"/>
      <c r="Y88" s="135"/>
      <c r="Z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row>
    <row r="89" spans="4:52" s="6" customFormat="1" x14ac:dyDescent="0.15">
      <c r="D89" s="7"/>
      <c r="I89" s="135"/>
      <c r="J89" s="135"/>
      <c r="K89" s="135"/>
      <c r="L89" s="135"/>
      <c r="M89" s="135"/>
      <c r="N89" s="135"/>
      <c r="O89" s="135"/>
      <c r="P89" s="135"/>
      <c r="Q89" s="135"/>
      <c r="R89" s="135"/>
      <c r="S89" s="135"/>
      <c r="T89" s="135"/>
      <c r="U89" s="135"/>
      <c r="V89" s="135"/>
      <c r="W89" s="135"/>
      <c r="X89" s="135"/>
      <c r="Y89" s="135"/>
      <c r="Z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row>
    <row r="90" spans="4:52" s="6" customFormat="1" x14ac:dyDescent="0.15">
      <c r="D90" s="7"/>
      <c r="I90" s="135"/>
      <c r="J90" s="135"/>
      <c r="K90" s="135"/>
      <c r="L90" s="135"/>
      <c r="M90" s="135"/>
      <c r="N90" s="135"/>
      <c r="O90" s="135"/>
      <c r="P90" s="135"/>
      <c r="Q90" s="135"/>
      <c r="R90" s="135"/>
      <c r="S90" s="135"/>
      <c r="T90" s="135"/>
      <c r="U90" s="135"/>
      <c r="V90" s="135"/>
      <c r="W90" s="135"/>
      <c r="X90" s="135"/>
      <c r="Y90" s="135"/>
      <c r="Z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row>
    <row r="91" spans="4:52" s="6" customFormat="1" x14ac:dyDescent="0.15">
      <c r="D91" s="7"/>
      <c r="I91" s="135"/>
      <c r="J91" s="135"/>
      <c r="K91" s="135"/>
      <c r="L91" s="135"/>
      <c r="M91" s="135"/>
      <c r="N91" s="135"/>
      <c r="O91" s="135"/>
      <c r="P91" s="135"/>
      <c r="Q91" s="135"/>
      <c r="R91" s="135"/>
      <c r="S91" s="135"/>
      <c r="T91" s="135"/>
      <c r="U91" s="135"/>
      <c r="V91" s="135"/>
      <c r="W91" s="135"/>
      <c r="X91" s="135"/>
      <c r="Y91" s="135"/>
      <c r="Z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row>
    <row r="92" spans="4:52" s="6" customFormat="1" x14ac:dyDescent="0.15">
      <c r="D92" s="7"/>
      <c r="I92" s="135"/>
      <c r="J92" s="135"/>
      <c r="K92" s="135"/>
      <c r="L92" s="135"/>
      <c r="M92" s="135"/>
      <c r="N92" s="135"/>
      <c r="O92" s="135"/>
      <c r="P92" s="135"/>
      <c r="Q92" s="135"/>
      <c r="R92" s="135"/>
      <c r="S92" s="135"/>
      <c r="T92" s="135"/>
      <c r="U92" s="135"/>
      <c r="V92" s="135"/>
      <c r="W92" s="135"/>
      <c r="X92" s="135"/>
      <c r="Y92" s="135"/>
      <c r="Z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row>
    <row r="93" spans="4:52" s="6" customFormat="1" x14ac:dyDescent="0.15">
      <c r="D93" s="7"/>
      <c r="I93" s="135"/>
      <c r="J93" s="135"/>
      <c r="K93" s="135"/>
      <c r="L93" s="135"/>
      <c r="M93" s="135"/>
      <c r="N93" s="135"/>
      <c r="O93" s="135"/>
      <c r="P93" s="135"/>
      <c r="Q93" s="135"/>
      <c r="R93" s="135"/>
      <c r="S93" s="135"/>
      <c r="T93" s="135"/>
      <c r="U93" s="135"/>
      <c r="V93" s="135"/>
      <c r="W93" s="135"/>
      <c r="X93" s="135"/>
      <c r="Y93" s="135"/>
      <c r="Z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row>
    <row r="94" spans="4:52" s="6" customFormat="1" x14ac:dyDescent="0.15">
      <c r="D94" s="7"/>
      <c r="I94" s="135"/>
      <c r="J94" s="135"/>
      <c r="K94" s="135"/>
      <c r="L94" s="135"/>
      <c r="M94" s="135"/>
      <c r="N94" s="135"/>
      <c r="O94" s="135"/>
      <c r="P94" s="135"/>
      <c r="Q94" s="135"/>
      <c r="R94" s="135"/>
      <c r="S94" s="135"/>
      <c r="T94" s="135"/>
      <c r="U94" s="135"/>
      <c r="V94" s="135"/>
      <c r="W94" s="135"/>
      <c r="X94" s="135"/>
      <c r="Y94" s="135"/>
      <c r="Z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135"/>
      <c r="AY94" s="135"/>
      <c r="AZ94" s="135"/>
    </row>
    <row r="95" spans="4:52" s="6" customFormat="1" x14ac:dyDescent="0.15">
      <c r="D95" s="7"/>
      <c r="I95" s="135"/>
      <c r="J95" s="135"/>
      <c r="K95" s="135"/>
      <c r="L95" s="135"/>
      <c r="M95" s="135"/>
      <c r="N95" s="135"/>
      <c r="O95" s="135"/>
      <c r="P95" s="135"/>
      <c r="Q95" s="135"/>
      <c r="R95" s="135"/>
      <c r="S95" s="135"/>
      <c r="T95" s="135"/>
      <c r="U95" s="135"/>
      <c r="V95" s="135"/>
      <c r="W95" s="135"/>
      <c r="X95" s="135"/>
      <c r="Y95" s="135"/>
      <c r="Z95" s="135"/>
      <c r="AB95" s="135"/>
      <c r="AC95" s="135"/>
      <c r="AD95" s="135"/>
      <c r="AE95" s="135"/>
      <c r="AF95" s="135"/>
      <c r="AG95" s="135"/>
      <c r="AH95" s="135"/>
      <c r="AI95" s="135"/>
      <c r="AJ95" s="135"/>
      <c r="AK95" s="135"/>
      <c r="AL95" s="135"/>
      <c r="AM95" s="135"/>
      <c r="AN95" s="135"/>
      <c r="AO95" s="135"/>
      <c r="AP95" s="135"/>
      <c r="AQ95" s="135"/>
      <c r="AR95" s="135"/>
      <c r="AS95" s="135"/>
      <c r="AT95" s="135"/>
      <c r="AU95" s="135"/>
      <c r="AV95" s="135"/>
      <c r="AW95" s="135"/>
      <c r="AX95" s="135"/>
      <c r="AY95" s="135"/>
      <c r="AZ95" s="135"/>
    </row>
    <row r="96" spans="4:52" s="6" customFormat="1" x14ac:dyDescent="0.15">
      <c r="D96" s="7"/>
      <c r="I96" s="135"/>
      <c r="J96" s="135"/>
      <c r="K96" s="135"/>
      <c r="L96" s="135"/>
      <c r="M96" s="135"/>
      <c r="N96" s="135"/>
      <c r="O96" s="135"/>
      <c r="P96" s="135"/>
      <c r="Q96" s="135"/>
      <c r="R96" s="135"/>
      <c r="S96" s="135"/>
      <c r="T96" s="135"/>
      <c r="U96" s="135"/>
      <c r="V96" s="135"/>
      <c r="W96" s="135"/>
      <c r="X96" s="135"/>
      <c r="Y96" s="135"/>
      <c r="Z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row>
    <row r="97" spans="4:52" s="6" customFormat="1" x14ac:dyDescent="0.15">
      <c r="D97" s="7"/>
      <c r="I97" s="135"/>
      <c r="J97" s="135"/>
      <c r="K97" s="135"/>
      <c r="L97" s="135"/>
      <c r="M97" s="135"/>
      <c r="N97" s="135"/>
      <c r="O97" s="135"/>
      <c r="P97" s="135"/>
      <c r="Q97" s="135"/>
      <c r="R97" s="135"/>
      <c r="S97" s="135"/>
      <c r="T97" s="135"/>
      <c r="U97" s="135"/>
      <c r="V97" s="135"/>
      <c r="W97" s="135"/>
      <c r="X97" s="135"/>
      <c r="Y97" s="135"/>
      <c r="Z97" s="135"/>
      <c r="AB97" s="135"/>
      <c r="AC97" s="135"/>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row>
    <row r="98" spans="4:52" s="6" customFormat="1" x14ac:dyDescent="0.15">
      <c r="D98" s="7"/>
      <c r="I98" s="135"/>
      <c r="J98" s="135"/>
      <c r="K98" s="135"/>
      <c r="L98" s="135"/>
      <c r="M98" s="135"/>
      <c r="N98" s="135"/>
      <c r="O98" s="135"/>
      <c r="P98" s="135"/>
      <c r="Q98" s="135"/>
      <c r="R98" s="135"/>
      <c r="S98" s="135"/>
      <c r="T98" s="135"/>
      <c r="U98" s="135"/>
      <c r="V98" s="135"/>
      <c r="W98" s="135"/>
      <c r="X98" s="135"/>
      <c r="Y98" s="135"/>
      <c r="Z98" s="135"/>
      <c r="AB98" s="135"/>
      <c r="AC98" s="135"/>
      <c r="AD98" s="135"/>
      <c r="AE98" s="135"/>
      <c r="AF98" s="135"/>
      <c r="AG98" s="135"/>
      <c r="AH98" s="135"/>
      <c r="AI98" s="135"/>
      <c r="AJ98" s="135"/>
      <c r="AK98" s="135"/>
      <c r="AL98" s="135"/>
      <c r="AM98" s="135"/>
      <c r="AN98" s="135"/>
      <c r="AO98" s="135"/>
      <c r="AP98" s="135"/>
      <c r="AQ98" s="135"/>
      <c r="AR98" s="135"/>
      <c r="AS98" s="135"/>
      <c r="AT98" s="135"/>
      <c r="AU98" s="135"/>
      <c r="AV98" s="135"/>
      <c r="AW98" s="135"/>
      <c r="AX98" s="135"/>
      <c r="AY98" s="135"/>
      <c r="AZ98" s="135"/>
    </row>
    <row r="99" spans="4:52" s="6" customFormat="1" x14ac:dyDescent="0.15">
      <c r="D99" s="7"/>
      <c r="I99" s="135"/>
      <c r="J99" s="135"/>
      <c r="K99" s="135"/>
      <c r="L99" s="135"/>
      <c r="M99" s="135"/>
      <c r="N99" s="135"/>
      <c r="O99" s="135"/>
      <c r="P99" s="135"/>
      <c r="Q99" s="135"/>
      <c r="R99" s="135"/>
      <c r="S99" s="135"/>
      <c r="T99" s="135"/>
      <c r="U99" s="135"/>
      <c r="V99" s="135"/>
      <c r="W99" s="135"/>
      <c r="X99" s="135"/>
      <c r="Y99" s="135"/>
      <c r="Z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row>
    <row r="100" spans="4:52" s="6" customFormat="1" x14ac:dyDescent="0.15">
      <c r="D100" s="7"/>
      <c r="I100" s="135"/>
      <c r="J100" s="135"/>
      <c r="K100" s="135"/>
      <c r="L100" s="135"/>
      <c r="M100" s="135"/>
      <c r="N100" s="135"/>
      <c r="O100" s="135"/>
      <c r="P100" s="135"/>
      <c r="Q100" s="135"/>
      <c r="R100" s="135"/>
      <c r="S100" s="135"/>
      <c r="T100" s="135"/>
      <c r="U100" s="135"/>
      <c r="V100" s="135"/>
      <c r="W100" s="135"/>
      <c r="X100" s="135"/>
      <c r="Y100" s="135"/>
      <c r="Z100" s="135"/>
      <c r="AB100" s="135"/>
      <c r="AC100" s="135"/>
      <c r="AD100" s="135"/>
      <c r="AE100" s="135"/>
      <c r="AF100" s="135"/>
      <c r="AG100" s="135"/>
      <c r="AH100" s="135"/>
      <c r="AI100" s="135"/>
      <c r="AJ100" s="135"/>
      <c r="AK100" s="135"/>
      <c r="AL100" s="135"/>
      <c r="AM100" s="135"/>
      <c r="AN100" s="135"/>
      <c r="AO100" s="135"/>
      <c r="AP100" s="135"/>
      <c r="AQ100" s="135"/>
      <c r="AR100" s="135"/>
      <c r="AS100" s="135"/>
      <c r="AT100" s="135"/>
      <c r="AU100" s="135"/>
      <c r="AV100" s="135"/>
      <c r="AW100" s="135"/>
      <c r="AX100" s="135"/>
      <c r="AY100" s="135"/>
      <c r="AZ100" s="135"/>
    </row>
    <row r="101" spans="4:52" s="6" customFormat="1" x14ac:dyDescent="0.15">
      <c r="D101" s="7"/>
      <c r="I101" s="135"/>
      <c r="J101" s="135"/>
      <c r="K101" s="135"/>
      <c r="L101" s="135"/>
      <c r="M101" s="135"/>
      <c r="N101" s="135"/>
      <c r="O101" s="135"/>
      <c r="P101" s="135"/>
      <c r="Q101" s="135"/>
      <c r="R101" s="135"/>
      <c r="S101" s="135"/>
      <c r="T101" s="135"/>
      <c r="U101" s="135"/>
      <c r="V101" s="135"/>
      <c r="W101" s="135"/>
      <c r="X101" s="135"/>
      <c r="Y101" s="135"/>
      <c r="Z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row>
    <row r="102" spans="4:52" s="6" customFormat="1" x14ac:dyDescent="0.15">
      <c r="D102" s="7"/>
      <c r="I102" s="135"/>
      <c r="J102" s="135"/>
      <c r="K102" s="135"/>
      <c r="L102" s="135"/>
      <c r="M102" s="135"/>
      <c r="N102" s="135"/>
      <c r="O102" s="135"/>
      <c r="P102" s="135"/>
      <c r="Q102" s="135"/>
      <c r="R102" s="135"/>
      <c r="S102" s="135"/>
      <c r="T102" s="135"/>
      <c r="U102" s="135"/>
      <c r="V102" s="135"/>
      <c r="W102" s="135"/>
      <c r="X102" s="135"/>
      <c r="Y102" s="135"/>
      <c r="Z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row>
    <row r="103" spans="4:52" s="6" customFormat="1" x14ac:dyDescent="0.15">
      <c r="D103" s="7"/>
      <c r="I103" s="135"/>
      <c r="J103" s="135"/>
      <c r="K103" s="135"/>
      <c r="L103" s="135"/>
      <c r="M103" s="135"/>
      <c r="N103" s="135"/>
      <c r="O103" s="135"/>
      <c r="P103" s="135"/>
      <c r="Q103" s="135"/>
      <c r="R103" s="135"/>
      <c r="S103" s="135"/>
      <c r="T103" s="135"/>
      <c r="U103" s="135"/>
      <c r="V103" s="135"/>
      <c r="W103" s="135"/>
      <c r="X103" s="135"/>
      <c r="Y103" s="135"/>
      <c r="Z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row>
    <row r="104" spans="4:52" s="6" customFormat="1" x14ac:dyDescent="0.15">
      <c r="D104" s="7"/>
      <c r="I104" s="135"/>
      <c r="J104" s="135"/>
      <c r="K104" s="135"/>
      <c r="L104" s="135"/>
      <c r="M104" s="135"/>
      <c r="N104" s="135"/>
      <c r="O104" s="135"/>
      <c r="P104" s="135"/>
      <c r="Q104" s="135"/>
      <c r="R104" s="135"/>
      <c r="S104" s="135"/>
      <c r="T104" s="135"/>
      <c r="U104" s="135"/>
      <c r="V104" s="135"/>
      <c r="W104" s="135"/>
      <c r="X104" s="135"/>
      <c r="Y104" s="135"/>
      <c r="Z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row>
    <row r="105" spans="4:52" s="6" customFormat="1" x14ac:dyDescent="0.15">
      <c r="D105" s="7"/>
      <c r="I105" s="135"/>
      <c r="J105" s="135"/>
      <c r="K105" s="135"/>
      <c r="L105" s="135"/>
      <c r="M105" s="135"/>
      <c r="N105" s="135"/>
      <c r="O105" s="135"/>
      <c r="P105" s="135"/>
      <c r="Q105" s="135"/>
      <c r="R105" s="135"/>
      <c r="S105" s="135"/>
      <c r="T105" s="135"/>
      <c r="U105" s="135"/>
      <c r="V105" s="135"/>
      <c r="W105" s="135"/>
      <c r="X105" s="135"/>
      <c r="Y105" s="135"/>
      <c r="Z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row>
    <row r="106" spans="4:52" s="6" customFormat="1" x14ac:dyDescent="0.15">
      <c r="D106" s="7"/>
      <c r="I106" s="135"/>
      <c r="J106" s="135"/>
      <c r="K106" s="135"/>
      <c r="L106" s="135"/>
      <c r="M106" s="135"/>
      <c r="N106" s="135"/>
      <c r="O106" s="135"/>
      <c r="P106" s="135"/>
      <c r="Q106" s="135"/>
      <c r="R106" s="135"/>
      <c r="S106" s="135"/>
      <c r="T106" s="135"/>
      <c r="U106" s="135"/>
      <c r="V106" s="135"/>
      <c r="W106" s="135"/>
      <c r="X106" s="135"/>
      <c r="Y106" s="135"/>
      <c r="Z106" s="135"/>
      <c r="AB106" s="135"/>
      <c r="AC106" s="135"/>
      <c r="AD106" s="135"/>
      <c r="AE106" s="135"/>
      <c r="AF106" s="135"/>
      <c r="AG106" s="135"/>
      <c r="AH106" s="135"/>
      <c r="AI106" s="135"/>
      <c r="AJ106" s="135"/>
      <c r="AK106" s="135"/>
      <c r="AL106" s="135"/>
      <c r="AM106" s="135"/>
      <c r="AN106" s="135"/>
      <c r="AO106" s="135"/>
      <c r="AP106" s="135"/>
      <c r="AQ106" s="135"/>
      <c r="AR106" s="135"/>
      <c r="AS106" s="135"/>
      <c r="AT106" s="135"/>
      <c r="AU106" s="135"/>
      <c r="AV106" s="135"/>
      <c r="AW106" s="135"/>
      <c r="AX106" s="135"/>
      <c r="AY106" s="135"/>
      <c r="AZ106" s="135"/>
    </row>
    <row r="107" spans="4:52" s="6" customFormat="1" x14ac:dyDescent="0.15">
      <c r="D107" s="7"/>
      <c r="I107" s="135"/>
      <c r="J107" s="135"/>
      <c r="K107" s="135"/>
      <c r="L107" s="135"/>
      <c r="M107" s="135"/>
      <c r="N107" s="135"/>
      <c r="O107" s="135"/>
      <c r="P107" s="135"/>
      <c r="Q107" s="135"/>
      <c r="R107" s="135"/>
      <c r="S107" s="135"/>
      <c r="T107" s="135"/>
      <c r="U107" s="135"/>
      <c r="V107" s="135"/>
      <c r="W107" s="135"/>
      <c r="X107" s="135"/>
      <c r="Y107" s="135"/>
      <c r="Z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row>
    <row r="108" spans="4:52" s="6" customFormat="1" x14ac:dyDescent="0.15">
      <c r="D108" s="7"/>
      <c r="I108" s="135"/>
      <c r="J108" s="135"/>
      <c r="K108" s="135"/>
      <c r="L108" s="135"/>
      <c r="M108" s="135"/>
      <c r="N108" s="135"/>
      <c r="O108" s="135"/>
      <c r="P108" s="135"/>
      <c r="Q108" s="135"/>
      <c r="R108" s="135"/>
      <c r="S108" s="135"/>
      <c r="T108" s="135"/>
      <c r="U108" s="135"/>
      <c r="V108" s="135"/>
      <c r="W108" s="135"/>
      <c r="X108" s="135"/>
      <c r="Y108" s="135"/>
      <c r="Z108" s="135"/>
      <c r="AB108" s="135"/>
      <c r="AC108" s="135"/>
      <c r="AD108" s="135"/>
      <c r="AE108" s="135"/>
      <c r="AF108" s="135"/>
      <c r="AG108" s="135"/>
      <c r="AH108" s="135"/>
      <c r="AI108" s="135"/>
      <c r="AJ108" s="135"/>
      <c r="AK108" s="135"/>
      <c r="AL108" s="135"/>
      <c r="AM108" s="135"/>
      <c r="AN108" s="135"/>
      <c r="AO108" s="135"/>
      <c r="AP108" s="135"/>
      <c r="AQ108" s="135"/>
      <c r="AR108" s="135"/>
      <c r="AS108" s="135"/>
      <c r="AT108" s="135"/>
      <c r="AU108" s="135"/>
      <c r="AV108" s="135"/>
      <c r="AW108" s="135"/>
      <c r="AX108" s="135"/>
      <c r="AY108" s="135"/>
      <c r="AZ108" s="135"/>
    </row>
    <row r="109" spans="4:52" s="6" customFormat="1" x14ac:dyDescent="0.15">
      <c r="D109" s="7"/>
      <c r="I109" s="135"/>
      <c r="J109" s="135"/>
      <c r="K109" s="135"/>
      <c r="L109" s="135"/>
      <c r="M109" s="135"/>
      <c r="N109" s="135"/>
      <c r="O109" s="135"/>
      <c r="P109" s="135"/>
      <c r="Q109" s="135"/>
      <c r="R109" s="135"/>
      <c r="S109" s="135"/>
      <c r="T109" s="135"/>
      <c r="U109" s="135"/>
      <c r="V109" s="135"/>
      <c r="W109" s="135"/>
      <c r="X109" s="135"/>
      <c r="Y109" s="135"/>
      <c r="Z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row>
    <row r="110" spans="4:52" s="6" customFormat="1" x14ac:dyDescent="0.15">
      <c r="D110" s="7"/>
      <c r="I110" s="135"/>
      <c r="J110" s="135"/>
      <c r="K110" s="135"/>
      <c r="L110" s="135"/>
      <c r="M110" s="135"/>
      <c r="N110" s="135"/>
      <c r="O110" s="135"/>
      <c r="P110" s="135"/>
      <c r="Q110" s="135"/>
      <c r="R110" s="135"/>
      <c r="S110" s="135"/>
      <c r="T110" s="135"/>
      <c r="U110" s="135"/>
      <c r="V110" s="135"/>
      <c r="W110" s="135"/>
      <c r="X110" s="135"/>
      <c r="Y110" s="135"/>
      <c r="Z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row>
    <row r="111" spans="4:52" s="6" customFormat="1" x14ac:dyDescent="0.15">
      <c r="D111" s="7"/>
      <c r="I111" s="135"/>
      <c r="J111" s="135"/>
      <c r="K111" s="135"/>
      <c r="L111" s="135"/>
      <c r="M111" s="135"/>
      <c r="N111" s="135"/>
      <c r="O111" s="135"/>
      <c r="P111" s="135"/>
      <c r="Q111" s="135"/>
      <c r="R111" s="135"/>
      <c r="S111" s="135"/>
      <c r="T111" s="135"/>
      <c r="U111" s="135"/>
      <c r="V111" s="135"/>
      <c r="W111" s="135"/>
      <c r="X111" s="135"/>
      <c r="Y111" s="135"/>
      <c r="Z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135"/>
      <c r="AY111" s="135"/>
      <c r="AZ111" s="135"/>
    </row>
    <row r="112" spans="4:52" s="6" customFormat="1" x14ac:dyDescent="0.15">
      <c r="D112" s="7"/>
      <c r="I112" s="135"/>
      <c r="J112" s="135"/>
      <c r="K112" s="135"/>
      <c r="L112" s="135"/>
      <c r="M112" s="135"/>
      <c r="N112" s="135"/>
      <c r="O112" s="135"/>
      <c r="P112" s="135"/>
      <c r="Q112" s="135"/>
      <c r="R112" s="135"/>
      <c r="S112" s="135"/>
      <c r="T112" s="135"/>
      <c r="U112" s="135"/>
      <c r="V112" s="135"/>
      <c r="W112" s="135"/>
      <c r="X112" s="135"/>
      <c r="Y112" s="135"/>
      <c r="Z112" s="135"/>
      <c r="AB112" s="135"/>
      <c r="AC112" s="135"/>
      <c r="AD112" s="135"/>
      <c r="AE112" s="135"/>
      <c r="AF112" s="135"/>
      <c r="AG112" s="135"/>
      <c r="AH112" s="135"/>
      <c r="AI112" s="135"/>
      <c r="AJ112" s="135"/>
      <c r="AK112" s="135"/>
      <c r="AL112" s="135"/>
      <c r="AM112" s="135"/>
      <c r="AN112" s="135"/>
      <c r="AO112" s="135"/>
      <c r="AP112" s="135"/>
      <c r="AQ112" s="135"/>
      <c r="AR112" s="135"/>
      <c r="AS112" s="135"/>
      <c r="AT112" s="135"/>
      <c r="AU112" s="135"/>
      <c r="AV112" s="135"/>
      <c r="AW112" s="135"/>
      <c r="AX112" s="135"/>
      <c r="AY112" s="135"/>
      <c r="AZ112" s="135"/>
    </row>
    <row r="113" spans="4:52" s="6" customFormat="1" x14ac:dyDescent="0.15">
      <c r="D113" s="7"/>
      <c r="I113" s="135"/>
      <c r="J113" s="135"/>
      <c r="K113" s="135"/>
      <c r="L113" s="135"/>
      <c r="M113" s="135"/>
      <c r="N113" s="135"/>
      <c r="O113" s="135"/>
      <c r="P113" s="135"/>
      <c r="Q113" s="135"/>
      <c r="R113" s="135"/>
      <c r="S113" s="135"/>
      <c r="T113" s="135"/>
      <c r="U113" s="135"/>
      <c r="V113" s="135"/>
      <c r="W113" s="135"/>
      <c r="X113" s="135"/>
      <c r="Y113" s="135"/>
      <c r="Z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135"/>
      <c r="AY113" s="135"/>
      <c r="AZ113" s="135"/>
    </row>
    <row r="114" spans="4:52" s="6" customFormat="1" x14ac:dyDescent="0.15">
      <c r="D114" s="7"/>
      <c r="I114" s="135"/>
      <c r="J114" s="135"/>
      <c r="K114" s="135"/>
      <c r="L114" s="135"/>
      <c r="M114" s="135"/>
      <c r="N114" s="135"/>
      <c r="O114" s="135"/>
      <c r="P114" s="135"/>
      <c r="Q114" s="135"/>
      <c r="R114" s="135"/>
      <c r="S114" s="135"/>
      <c r="T114" s="135"/>
      <c r="U114" s="135"/>
      <c r="V114" s="135"/>
      <c r="W114" s="135"/>
      <c r="X114" s="135"/>
      <c r="Y114" s="135"/>
      <c r="Z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row>
    <row r="115" spans="4:52" s="6" customFormat="1" x14ac:dyDescent="0.15">
      <c r="D115" s="7"/>
      <c r="I115" s="135"/>
      <c r="J115" s="135"/>
      <c r="K115" s="135"/>
      <c r="L115" s="135"/>
      <c r="M115" s="135"/>
      <c r="N115" s="135"/>
      <c r="O115" s="135"/>
      <c r="P115" s="135"/>
      <c r="Q115" s="135"/>
      <c r="R115" s="135"/>
      <c r="S115" s="135"/>
      <c r="T115" s="135"/>
      <c r="U115" s="135"/>
      <c r="V115" s="135"/>
      <c r="W115" s="135"/>
      <c r="X115" s="135"/>
      <c r="Y115" s="135"/>
      <c r="Z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row>
    <row r="116" spans="4:52" s="6" customFormat="1" x14ac:dyDescent="0.15">
      <c r="D116" s="7"/>
      <c r="I116" s="135"/>
      <c r="J116" s="135"/>
      <c r="K116" s="135"/>
      <c r="L116" s="135"/>
      <c r="M116" s="135"/>
      <c r="N116" s="135"/>
      <c r="O116" s="135"/>
      <c r="P116" s="135"/>
      <c r="Q116" s="135"/>
      <c r="R116" s="135"/>
      <c r="S116" s="135"/>
      <c r="T116" s="135"/>
      <c r="U116" s="135"/>
      <c r="V116" s="135"/>
      <c r="W116" s="135"/>
      <c r="X116" s="135"/>
      <c r="Y116" s="135"/>
      <c r="Z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135"/>
      <c r="AY116" s="135"/>
      <c r="AZ116" s="135"/>
    </row>
    <row r="117" spans="4:52" s="6" customFormat="1" x14ac:dyDescent="0.15">
      <c r="D117" s="7"/>
      <c r="I117" s="135"/>
      <c r="J117" s="135"/>
      <c r="K117" s="135"/>
      <c r="L117" s="135"/>
      <c r="M117" s="135"/>
      <c r="N117" s="135"/>
      <c r="O117" s="135"/>
      <c r="P117" s="135"/>
      <c r="Q117" s="135"/>
      <c r="R117" s="135"/>
      <c r="S117" s="135"/>
      <c r="T117" s="135"/>
      <c r="U117" s="135"/>
      <c r="V117" s="135"/>
      <c r="W117" s="135"/>
      <c r="X117" s="135"/>
      <c r="Y117" s="135"/>
      <c r="Z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135"/>
    </row>
    <row r="118" spans="4:52" s="6" customFormat="1" x14ac:dyDescent="0.15">
      <c r="D118" s="7"/>
      <c r="I118" s="135"/>
      <c r="J118" s="135"/>
      <c r="K118" s="135"/>
      <c r="L118" s="135"/>
      <c r="M118" s="135"/>
      <c r="N118" s="135"/>
      <c r="O118" s="135"/>
      <c r="P118" s="135"/>
      <c r="Q118" s="135"/>
      <c r="R118" s="135"/>
      <c r="S118" s="135"/>
      <c r="T118" s="135"/>
      <c r="U118" s="135"/>
      <c r="V118" s="135"/>
      <c r="W118" s="135"/>
      <c r="X118" s="135"/>
      <c r="Y118" s="135"/>
      <c r="Z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135"/>
    </row>
    <row r="119" spans="4:52" s="6" customFormat="1" x14ac:dyDescent="0.15">
      <c r="D119" s="7"/>
      <c r="I119" s="135"/>
      <c r="J119" s="135"/>
      <c r="K119" s="135"/>
      <c r="L119" s="135"/>
      <c r="M119" s="135"/>
      <c r="N119" s="135"/>
      <c r="O119" s="135"/>
      <c r="P119" s="135"/>
      <c r="Q119" s="135"/>
      <c r="R119" s="135"/>
      <c r="S119" s="135"/>
      <c r="T119" s="135"/>
      <c r="U119" s="135"/>
      <c r="V119" s="135"/>
      <c r="W119" s="135"/>
      <c r="X119" s="135"/>
      <c r="Y119" s="135"/>
      <c r="Z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135"/>
    </row>
    <row r="120" spans="4:52" s="6" customFormat="1" x14ac:dyDescent="0.15">
      <c r="D120" s="7"/>
      <c r="I120" s="135"/>
      <c r="J120" s="135"/>
      <c r="K120" s="135"/>
      <c r="L120" s="135"/>
      <c r="M120" s="135"/>
      <c r="N120" s="135"/>
      <c r="O120" s="135"/>
      <c r="P120" s="135"/>
      <c r="Q120" s="135"/>
      <c r="R120" s="135"/>
      <c r="S120" s="135"/>
      <c r="T120" s="135"/>
      <c r="U120" s="135"/>
      <c r="V120" s="135"/>
      <c r="W120" s="135"/>
      <c r="X120" s="135"/>
      <c r="Y120" s="135"/>
      <c r="Z120" s="135"/>
      <c r="AB120" s="135"/>
      <c r="AC120" s="135"/>
      <c r="AD120" s="135"/>
      <c r="AE120" s="135"/>
      <c r="AF120" s="135"/>
      <c r="AG120" s="135"/>
      <c r="AH120" s="135"/>
      <c r="AI120" s="135"/>
      <c r="AJ120" s="135"/>
      <c r="AK120" s="135"/>
      <c r="AL120" s="135"/>
      <c r="AM120" s="135"/>
      <c r="AN120" s="135"/>
      <c r="AO120" s="135"/>
      <c r="AP120" s="135"/>
      <c r="AQ120" s="135"/>
      <c r="AR120" s="135"/>
      <c r="AS120" s="135"/>
      <c r="AT120" s="135"/>
      <c r="AU120" s="135"/>
      <c r="AV120" s="135"/>
      <c r="AW120" s="135"/>
      <c r="AX120" s="135"/>
      <c r="AY120" s="135"/>
      <c r="AZ120" s="135"/>
    </row>
    <row r="121" spans="4:52" s="6" customFormat="1" x14ac:dyDescent="0.15">
      <c r="D121" s="7"/>
      <c r="I121" s="135"/>
      <c r="J121" s="135"/>
      <c r="K121" s="135"/>
      <c r="L121" s="135"/>
      <c r="M121" s="135"/>
      <c r="N121" s="135"/>
      <c r="O121" s="135"/>
      <c r="P121" s="135"/>
      <c r="Q121" s="135"/>
      <c r="R121" s="135"/>
      <c r="S121" s="135"/>
      <c r="T121" s="135"/>
      <c r="U121" s="135"/>
      <c r="V121" s="135"/>
      <c r="W121" s="135"/>
      <c r="X121" s="135"/>
      <c r="Y121" s="135"/>
      <c r="Z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135"/>
    </row>
    <row r="122" spans="4:52" s="6" customFormat="1" x14ac:dyDescent="0.15">
      <c r="D122" s="7"/>
      <c r="I122" s="135"/>
      <c r="J122" s="135"/>
      <c r="K122" s="135"/>
      <c r="L122" s="135"/>
      <c r="M122" s="135"/>
      <c r="N122" s="135"/>
      <c r="O122" s="135"/>
      <c r="P122" s="135"/>
      <c r="Q122" s="135"/>
      <c r="R122" s="135"/>
      <c r="S122" s="135"/>
      <c r="T122" s="135"/>
      <c r="U122" s="135"/>
      <c r="V122" s="135"/>
      <c r="W122" s="135"/>
      <c r="X122" s="135"/>
      <c r="Y122" s="135"/>
      <c r="Z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row>
    <row r="123" spans="4:52" s="6" customFormat="1" x14ac:dyDescent="0.15">
      <c r="D123" s="7"/>
      <c r="I123" s="135"/>
      <c r="J123" s="135"/>
      <c r="K123" s="135"/>
      <c r="L123" s="135"/>
      <c r="M123" s="135"/>
      <c r="N123" s="135"/>
      <c r="O123" s="135"/>
      <c r="P123" s="135"/>
      <c r="Q123" s="135"/>
      <c r="R123" s="135"/>
      <c r="S123" s="135"/>
      <c r="T123" s="135"/>
      <c r="U123" s="135"/>
      <c r="V123" s="135"/>
      <c r="W123" s="135"/>
      <c r="X123" s="135"/>
      <c r="Y123" s="135"/>
      <c r="Z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row>
    <row r="124" spans="4:52" s="6" customFormat="1" x14ac:dyDescent="0.15">
      <c r="D124" s="7"/>
      <c r="I124" s="135"/>
      <c r="J124" s="135"/>
      <c r="K124" s="135"/>
      <c r="L124" s="135"/>
      <c r="M124" s="135"/>
      <c r="N124" s="135"/>
      <c r="O124" s="135"/>
      <c r="P124" s="135"/>
      <c r="Q124" s="135"/>
      <c r="R124" s="135"/>
      <c r="S124" s="135"/>
      <c r="T124" s="135"/>
      <c r="U124" s="135"/>
      <c r="V124" s="135"/>
      <c r="W124" s="135"/>
      <c r="X124" s="135"/>
      <c r="Y124" s="135"/>
      <c r="Z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row>
    <row r="125" spans="4:52" s="6" customFormat="1" x14ac:dyDescent="0.15">
      <c r="D125" s="7"/>
      <c r="I125" s="135"/>
      <c r="J125" s="135"/>
      <c r="K125" s="135"/>
      <c r="L125" s="135"/>
      <c r="M125" s="135"/>
      <c r="N125" s="135"/>
      <c r="O125" s="135"/>
      <c r="P125" s="135"/>
      <c r="Q125" s="135"/>
      <c r="R125" s="135"/>
      <c r="S125" s="135"/>
      <c r="T125" s="135"/>
      <c r="U125" s="135"/>
      <c r="V125" s="135"/>
      <c r="W125" s="135"/>
      <c r="X125" s="135"/>
      <c r="Y125" s="135"/>
      <c r="Z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row>
    <row r="126" spans="4:52" s="6" customFormat="1" x14ac:dyDescent="0.15">
      <c r="D126" s="7"/>
      <c r="I126" s="135"/>
      <c r="J126" s="135"/>
      <c r="K126" s="135"/>
      <c r="L126" s="135"/>
      <c r="M126" s="135"/>
      <c r="N126" s="135"/>
      <c r="O126" s="135"/>
      <c r="P126" s="135"/>
      <c r="Q126" s="135"/>
      <c r="R126" s="135"/>
      <c r="S126" s="135"/>
      <c r="T126" s="135"/>
      <c r="U126" s="135"/>
      <c r="V126" s="135"/>
      <c r="W126" s="135"/>
      <c r="X126" s="135"/>
      <c r="Y126" s="135"/>
      <c r="Z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row>
    <row r="127" spans="4:52" s="6" customFormat="1" x14ac:dyDescent="0.15">
      <c r="D127" s="7"/>
      <c r="I127" s="135"/>
      <c r="J127" s="135"/>
      <c r="K127" s="135"/>
      <c r="L127" s="135"/>
      <c r="M127" s="135"/>
      <c r="N127" s="135"/>
      <c r="O127" s="135"/>
      <c r="P127" s="135"/>
      <c r="Q127" s="135"/>
      <c r="R127" s="135"/>
      <c r="S127" s="135"/>
      <c r="T127" s="135"/>
      <c r="U127" s="135"/>
      <c r="V127" s="135"/>
      <c r="W127" s="135"/>
      <c r="X127" s="135"/>
      <c r="Y127" s="135"/>
      <c r="Z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row>
    <row r="128" spans="4:52" s="6" customFormat="1" x14ac:dyDescent="0.15">
      <c r="D128" s="7"/>
      <c r="I128" s="135"/>
      <c r="J128" s="135"/>
      <c r="K128" s="135"/>
      <c r="L128" s="135"/>
      <c r="M128" s="135"/>
      <c r="N128" s="135"/>
      <c r="O128" s="135"/>
      <c r="P128" s="135"/>
      <c r="Q128" s="135"/>
      <c r="R128" s="135"/>
      <c r="S128" s="135"/>
      <c r="T128" s="135"/>
      <c r="U128" s="135"/>
      <c r="V128" s="135"/>
      <c r="W128" s="135"/>
      <c r="X128" s="135"/>
      <c r="Y128" s="135"/>
      <c r="Z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row>
    <row r="129" spans="4:52" s="6" customFormat="1" x14ac:dyDescent="0.15">
      <c r="D129" s="7"/>
      <c r="I129" s="135"/>
      <c r="J129" s="135"/>
      <c r="K129" s="135"/>
      <c r="L129" s="135"/>
      <c r="M129" s="135"/>
      <c r="N129" s="135"/>
      <c r="O129" s="135"/>
      <c r="P129" s="135"/>
      <c r="Q129" s="135"/>
      <c r="R129" s="135"/>
      <c r="S129" s="135"/>
      <c r="T129" s="135"/>
      <c r="U129" s="135"/>
      <c r="V129" s="135"/>
      <c r="W129" s="135"/>
      <c r="X129" s="135"/>
      <c r="Y129" s="135"/>
      <c r="Z129" s="135"/>
      <c r="AB129" s="135"/>
      <c r="AC129" s="135"/>
      <c r="AD129" s="135"/>
      <c r="AE129" s="135"/>
      <c r="AF129" s="135"/>
      <c r="AG129" s="135"/>
      <c r="AH129" s="135"/>
      <c r="AI129" s="135"/>
      <c r="AJ129" s="135"/>
      <c r="AK129" s="135"/>
      <c r="AL129" s="135"/>
      <c r="AM129" s="135"/>
      <c r="AN129" s="135"/>
      <c r="AO129" s="135"/>
      <c r="AP129" s="135"/>
      <c r="AQ129" s="135"/>
      <c r="AR129" s="135"/>
      <c r="AS129" s="135"/>
      <c r="AT129" s="135"/>
      <c r="AU129" s="135"/>
      <c r="AV129" s="135"/>
      <c r="AW129" s="135"/>
      <c r="AX129" s="135"/>
      <c r="AY129" s="135"/>
      <c r="AZ129" s="135"/>
    </row>
    <row r="130" spans="4:52" s="6" customFormat="1" x14ac:dyDescent="0.15">
      <c r="D130" s="7"/>
      <c r="I130" s="135"/>
      <c r="J130" s="135"/>
      <c r="K130" s="135"/>
      <c r="L130" s="135"/>
      <c r="M130" s="135"/>
      <c r="N130" s="135"/>
      <c r="O130" s="135"/>
      <c r="P130" s="135"/>
      <c r="Q130" s="135"/>
      <c r="R130" s="135"/>
      <c r="S130" s="135"/>
      <c r="T130" s="135"/>
      <c r="U130" s="135"/>
      <c r="V130" s="135"/>
      <c r="W130" s="135"/>
      <c r="X130" s="135"/>
      <c r="Y130" s="135"/>
      <c r="Z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row>
    <row r="131" spans="4:52" s="6" customFormat="1" x14ac:dyDescent="0.15">
      <c r="D131" s="7"/>
      <c r="I131" s="135"/>
      <c r="J131" s="135"/>
      <c r="K131" s="135"/>
      <c r="L131" s="135"/>
      <c r="M131" s="135"/>
      <c r="N131" s="135"/>
      <c r="O131" s="135"/>
      <c r="P131" s="135"/>
      <c r="Q131" s="135"/>
      <c r="R131" s="135"/>
      <c r="S131" s="135"/>
      <c r="T131" s="135"/>
      <c r="U131" s="135"/>
      <c r="V131" s="135"/>
      <c r="W131" s="135"/>
      <c r="X131" s="135"/>
      <c r="Y131" s="135"/>
      <c r="Z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row>
    <row r="132" spans="4:52" s="6" customFormat="1" x14ac:dyDescent="0.15">
      <c r="D132" s="7"/>
      <c r="I132" s="135"/>
      <c r="J132" s="135"/>
      <c r="K132" s="135"/>
      <c r="L132" s="135"/>
      <c r="M132" s="135"/>
      <c r="N132" s="135"/>
      <c r="O132" s="135"/>
      <c r="P132" s="135"/>
      <c r="Q132" s="135"/>
      <c r="R132" s="135"/>
      <c r="S132" s="135"/>
      <c r="T132" s="135"/>
      <c r="U132" s="135"/>
      <c r="V132" s="135"/>
      <c r="W132" s="135"/>
      <c r="X132" s="135"/>
      <c r="Y132" s="135"/>
      <c r="Z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row>
    <row r="133" spans="4:52" s="6" customFormat="1" x14ac:dyDescent="0.15">
      <c r="D133" s="7"/>
      <c r="I133" s="135"/>
      <c r="J133" s="135"/>
      <c r="K133" s="135"/>
      <c r="L133" s="135"/>
      <c r="M133" s="135"/>
      <c r="N133" s="135"/>
      <c r="O133" s="135"/>
      <c r="P133" s="135"/>
      <c r="Q133" s="135"/>
      <c r="R133" s="135"/>
      <c r="S133" s="135"/>
      <c r="T133" s="135"/>
      <c r="U133" s="135"/>
      <c r="V133" s="135"/>
      <c r="W133" s="135"/>
      <c r="X133" s="135"/>
      <c r="Y133" s="135"/>
      <c r="Z133" s="135"/>
      <c r="AB133" s="135"/>
      <c r="AC133" s="135"/>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135"/>
    </row>
    <row r="134" spans="4:52" s="6" customFormat="1" x14ac:dyDescent="0.15">
      <c r="D134" s="7"/>
      <c r="I134" s="135"/>
      <c r="J134" s="135"/>
      <c r="K134" s="135"/>
      <c r="L134" s="135"/>
      <c r="M134" s="135"/>
      <c r="N134" s="135"/>
      <c r="O134" s="135"/>
      <c r="P134" s="135"/>
      <c r="Q134" s="135"/>
      <c r="R134" s="135"/>
      <c r="S134" s="135"/>
      <c r="T134" s="135"/>
      <c r="U134" s="135"/>
      <c r="V134" s="135"/>
      <c r="W134" s="135"/>
      <c r="X134" s="135"/>
      <c r="Y134" s="135"/>
      <c r="Z134" s="135"/>
      <c r="AB134" s="135"/>
      <c r="AC134" s="135"/>
      <c r="AD134" s="135"/>
      <c r="AE134" s="135"/>
      <c r="AF134" s="135"/>
      <c r="AG134" s="135"/>
      <c r="AH134" s="135"/>
      <c r="AI134" s="135"/>
      <c r="AJ134" s="135"/>
      <c r="AK134" s="135"/>
      <c r="AL134" s="135"/>
      <c r="AM134" s="135"/>
      <c r="AN134" s="135"/>
      <c r="AO134" s="135"/>
      <c r="AP134" s="135"/>
      <c r="AQ134" s="135"/>
      <c r="AR134" s="135"/>
      <c r="AS134" s="135"/>
      <c r="AT134" s="135"/>
      <c r="AU134" s="135"/>
      <c r="AV134" s="135"/>
      <c r="AW134" s="135"/>
      <c r="AX134" s="135"/>
      <c r="AY134" s="135"/>
      <c r="AZ134" s="135"/>
    </row>
    <row r="135" spans="4:52" s="6" customFormat="1" x14ac:dyDescent="0.15">
      <c r="D135" s="7"/>
      <c r="I135" s="135"/>
      <c r="J135" s="135"/>
      <c r="K135" s="135"/>
      <c r="L135" s="135"/>
      <c r="M135" s="135"/>
      <c r="N135" s="135"/>
      <c r="O135" s="135"/>
      <c r="P135" s="135"/>
      <c r="Q135" s="135"/>
      <c r="R135" s="135"/>
      <c r="S135" s="135"/>
      <c r="T135" s="135"/>
      <c r="U135" s="135"/>
      <c r="V135" s="135"/>
      <c r="W135" s="135"/>
      <c r="X135" s="135"/>
      <c r="Y135" s="135"/>
      <c r="Z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row>
    <row r="136" spans="4:52" s="6" customFormat="1" x14ac:dyDescent="0.15">
      <c r="D136" s="7"/>
      <c r="I136" s="135"/>
      <c r="J136" s="135"/>
      <c r="K136" s="135"/>
      <c r="L136" s="135"/>
      <c r="M136" s="135"/>
      <c r="N136" s="135"/>
      <c r="O136" s="135"/>
      <c r="P136" s="135"/>
      <c r="Q136" s="135"/>
      <c r="R136" s="135"/>
      <c r="S136" s="135"/>
      <c r="T136" s="135"/>
      <c r="U136" s="135"/>
      <c r="V136" s="135"/>
      <c r="W136" s="135"/>
      <c r="X136" s="135"/>
      <c r="Y136" s="135"/>
      <c r="Z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row>
    <row r="137" spans="4:52" s="6" customFormat="1" x14ac:dyDescent="0.15">
      <c r="D137" s="7"/>
      <c r="I137" s="135"/>
      <c r="J137" s="135"/>
      <c r="K137" s="135"/>
      <c r="L137" s="135"/>
      <c r="M137" s="135"/>
      <c r="N137" s="135"/>
      <c r="O137" s="135"/>
      <c r="P137" s="135"/>
      <c r="Q137" s="135"/>
      <c r="R137" s="135"/>
      <c r="S137" s="135"/>
      <c r="T137" s="135"/>
      <c r="U137" s="135"/>
      <c r="V137" s="135"/>
      <c r="W137" s="135"/>
      <c r="X137" s="135"/>
      <c r="Y137" s="135"/>
      <c r="Z137" s="135"/>
      <c r="AB137" s="135"/>
      <c r="AC137" s="135"/>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5"/>
      <c r="AZ137" s="135"/>
    </row>
    <row r="138" spans="4:52" s="6" customFormat="1" x14ac:dyDescent="0.15">
      <c r="D138" s="7"/>
      <c r="I138" s="135"/>
      <c r="J138" s="135"/>
      <c r="K138" s="135"/>
      <c r="L138" s="135"/>
      <c r="M138" s="135"/>
      <c r="N138" s="135"/>
      <c r="O138" s="135"/>
      <c r="P138" s="135"/>
      <c r="Q138" s="135"/>
      <c r="R138" s="135"/>
      <c r="S138" s="135"/>
      <c r="T138" s="135"/>
      <c r="U138" s="135"/>
      <c r="V138" s="135"/>
      <c r="W138" s="135"/>
      <c r="X138" s="135"/>
      <c r="Y138" s="135"/>
      <c r="Z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row>
    <row r="139" spans="4:52" s="6" customFormat="1" x14ac:dyDescent="0.15">
      <c r="D139" s="7"/>
      <c r="I139" s="135"/>
      <c r="J139" s="135"/>
      <c r="K139" s="135"/>
      <c r="L139" s="135"/>
      <c r="M139" s="135"/>
      <c r="N139" s="135"/>
      <c r="O139" s="135"/>
      <c r="P139" s="135"/>
      <c r="Q139" s="135"/>
      <c r="R139" s="135"/>
      <c r="S139" s="135"/>
      <c r="T139" s="135"/>
      <c r="U139" s="135"/>
      <c r="V139" s="135"/>
      <c r="W139" s="135"/>
      <c r="X139" s="135"/>
      <c r="Y139" s="135"/>
      <c r="Z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row>
    <row r="140" spans="4:52" s="6" customFormat="1" x14ac:dyDescent="0.15">
      <c r="D140" s="7"/>
      <c r="I140" s="135"/>
      <c r="J140" s="135"/>
      <c r="K140" s="135"/>
      <c r="L140" s="135"/>
      <c r="M140" s="135"/>
      <c r="N140" s="135"/>
      <c r="O140" s="135"/>
      <c r="P140" s="135"/>
      <c r="Q140" s="135"/>
      <c r="R140" s="135"/>
      <c r="S140" s="135"/>
      <c r="T140" s="135"/>
      <c r="U140" s="135"/>
      <c r="V140" s="135"/>
      <c r="W140" s="135"/>
      <c r="X140" s="135"/>
      <c r="Y140" s="135"/>
      <c r="Z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row>
    <row r="141" spans="4:52" s="6" customFormat="1" x14ac:dyDescent="0.15">
      <c r="D141" s="7"/>
      <c r="I141" s="135"/>
      <c r="J141" s="135"/>
      <c r="K141" s="135"/>
      <c r="L141" s="135"/>
      <c r="M141" s="135"/>
      <c r="N141" s="135"/>
      <c r="O141" s="135"/>
      <c r="P141" s="135"/>
      <c r="Q141" s="135"/>
      <c r="R141" s="135"/>
      <c r="S141" s="135"/>
      <c r="T141" s="135"/>
      <c r="U141" s="135"/>
      <c r="V141" s="135"/>
      <c r="W141" s="135"/>
      <c r="X141" s="135"/>
      <c r="Y141" s="135"/>
      <c r="Z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row>
    <row r="142" spans="4:52" s="6" customFormat="1" x14ac:dyDescent="0.15">
      <c r="D142" s="7"/>
      <c r="I142" s="135"/>
      <c r="J142" s="135"/>
      <c r="K142" s="135"/>
      <c r="L142" s="135"/>
      <c r="M142" s="135"/>
      <c r="N142" s="135"/>
      <c r="O142" s="135"/>
      <c r="P142" s="135"/>
      <c r="Q142" s="135"/>
      <c r="R142" s="135"/>
      <c r="S142" s="135"/>
      <c r="T142" s="135"/>
      <c r="U142" s="135"/>
      <c r="V142" s="135"/>
      <c r="W142" s="135"/>
      <c r="X142" s="135"/>
      <c r="Y142" s="135"/>
      <c r="Z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row>
    <row r="143" spans="4:52" s="6" customFormat="1" x14ac:dyDescent="0.15">
      <c r="D143" s="7"/>
      <c r="I143" s="135"/>
      <c r="J143" s="135"/>
      <c r="K143" s="135"/>
      <c r="L143" s="135"/>
      <c r="M143" s="135"/>
      <c r="N143" s="135"/>
      <c r="O143" s="135"/>
      <c r="P143" s="135"/>
      <c r="Q143" s="135"/>
      <c r="R143" s="135"/>
      <c r="S143" s="135"/>
      <c r="T143" s="135"/>
      <c r="U143" s="135"/>
      <c r="V143" s="135"/>
      <c r="W143" s="135"/>
      <c r="X143" s="135"/>
      <c r="Y143" s="135"/>
      <c r="Z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row>
    <row r="144" spans="4:52" s="6" customFormat="1" x14ac:dyDescent="0.15">
      <c r="D144" s="7"/>
      <c r="I144" s="135"/>
      <c r="J144" s="135"/>
      <c r="K144" s="135"/>
      <c r="L144" s="135"/>
      <c r="M144" s="135"/>
      <c r="N144" s="135"/>
      <c r="O144" s="135"/>
      <c r="P144" s="135"/>
      <c r="Q144" s="135"/>
      <c r="R144" s="135"/>
      <c r="S144" s="135"/>
      <c r="T144" s="135"/>
      <c r="U144" s="135"/>
      <c r="V144" s="135"/>
      <c r="W144" s="135"/>
      <c r="X144" s="135"/>
      <c r="Y144" s="135"/>
      <c r="Z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row>
    <row r="145" spans="4:52" s="6" customFormat="1" x14ac:dyDescent="0.15">
      <c r="D145" s="7"/>
      <c r="I145" s="135"/>
      <c r="J145" s="135"/>
      <c r="K145" s="135"/>
      <c r="L145" s="135"/>
      <c r="M145" s="135"/>
      <c r="N145" s="135"/>
      <c r="O145" s="135"/>
      <c r="P145" s="135"/>
      <c r="Q145" s="135"/>
      <c r="R145" s="135"/>
      <c r="S145" s="135"/>
      <c r="T145" s="135"/>
      <c r="U145" s="135"/>
      <c r="V145" s="135"/>
      <c r="W145" s="135"/>
      <c r="X145" s="135"/>
      <c r="Y145" s="135"/>
      <c r="Z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row>
    <row r="146" spans="4:52" s="6" customFormat="1" x14ac:dyDescent="0.15">
      <c r="D146" s="7"/>
      <c r="I146" s="135"/>
      <c r="J146" s="135"/>
      <c r="K146" s="135"/>
      <c r="L146" s="135"/>
      <c r="M146" s="135"/>
      <c r="N146" s="135"/>
      <c r="O146" s="135"/>
      <c r="P146" s="135"/>
      <c r="Q146" s="135"/>
      <c r="R146" s="135"/>
      <c r="S146" s="135"/>
      <c r="T146" s="135"/>
      <c r="U146" s="135"/>
      <c r="V146" s="135"/>
      <c r="W146" s="135"/>
      <c r="X146" s="135"/>
      <c r="Y146" s="135"/>
      <c r="Z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row>
    <row r="147" spans="4:52" s="6" customFormat="1" x14ac:dyDescent="0.15">
      <c r="D147" s="7"/>
      <c r="I147" s="135"/>
      <c r="J147" s="135"/>
      <c r="K147" s="135"/>
      <c r="L147" s="135"/>
      <c r="M147" s="135"/>
      <c r="N147" s="135"/>
      <c r="O147" s="135"/>
      <c r="P147" s="135"/>
      <c r="Q147" s="135"/>
      <c r="R147" s="135"/>
      <c r="S147" s="135"/>
      <c r="T147" s="135"/>
      <c r="U147" s="135"/>
      <c r="V147" s="135"/>
      <c r="W147" s="135"/>
      <c r="X147" s="135"/>
      <c r="Y147" s="135"/>
      <c r="Z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row>
    <row r="148" spans="4:52" s="6" customFormat="1" x14ac:dyDescent="0.15">
      <c r="D148" s="7"/>
      <c r="I148" s="135"/>
      <c r="J148" s="135"/>
      <c r="K148" s="135"/>
      <c r="L148" s="135"/>
      <c r="M148" s="135"/>
      <c r="N148" s="135"/>
      <c r="O148" s="135"/>
      <c r="P148" s="135"/>
      <c r="Q148" s="135"/>
      <c r="R148" s="135"/>
      <c r="S148" s="135"/>
      <c r="T148" s="135"/>
      <c r="U148" s="135"/>
      <c r="V148" s="135"/>
      <c r="W148" s="135"/>
      <c r="X148" s="135"/>
      <c r="Y148" s="135"/>
      <c r="Z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row>
    <row r="149" spans="4:52" s="6" customFormat="1" x14ac:dyDescent="0.15">
      <c r="D149" s="7"/>
      <c r="I149" s="135"/>
      <c r="J149" s="135"/>
      <c r="K149" s="135"/>
      <c r="L149" s="135"/>
      <c r="M149" s="135"/>
      <c r="N149" s="135"/>
      <c r="O149" s="135"/>
      <c r="P149" s="135"/>
      <c r="Q149" s="135"/>
      <c r="R149" s="135"/>
      <c r="S149" s="135"/>
      <c r="T149" s="135"/>
      <c r="U149" s="135"/>
      <c r="V149" s="135"/>
      <c r="W149" s="135"/>
      <c r="X149" s="135"/>
      <c r="Y149" s="135"/>
      <c r="Z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row>
    <row r="150" spans="4:52" s="6" customFormat="1" x14ac:dyDescent="0.15">
      <c r="D150" s="7"/>
      <c r="I150" s="135"/>
      <c r="J150" s="135"/>
      <c r="K150" s="135"/>
      <c r="L150" s="135"/>
      <c r="M150" s="135"/>
      <c r="N150" s="135"/>
      <c r="O150" s="135"/>
      <c r="P150" s="135"/>
      <c r="Q150" s="135"/>
      <c r="R150" s="135"/>
      <c r="S150" s="135"/>
      <c r="T150" s="135"/>
      <c r="U150" s="135"/>
      <c r="V150" s="135"/>
      <c r="W150" s="135"/>
      <c r="X150" s="135"/>
      <c r="Y150" s="135"/>
      <c r="Z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row>
    <row r="151" spans="4:52" s="6" customFormat="1" x14ac:dyDescent="0.15">
      <c r="D151" s="7"/>
      <c r="I151" s="135"/>
      <c r="J151" s="135"/>
      <c r="K151" s="135"/>
      <c r="L151" s="135"/>
      <c r="M151" s="135"/>
      <c r="N151" s="135"/>
      <c r="O151" s="135"/>
      <c r="P151" s="135"/>
      <c r="Q151" s="135"/>
      <c r="R151" s="135"/>
      <c r="S151" s="135"/>
      <c r="T151" s="135"/>
      <c r="U151" s="135"/>
      <c r="V151" s="135"/>
      <c r="W151" s="135"/>
      <c r="X151" s="135"/>
      <c r="Y151" s="135"/>
      <c r="Z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row>
    <row r="152" spans="4:52" s="6" customFormat="1" x14ac:dyDescent="0.15">
      <c r="D152" s="7"/>
      <c r="I152" s="135"/>
      <c r="J152" s="135"/>
      <c r="K152" s="135"/>
      <c r="L152" s="135"/>
      <c r="M152" s="135"/>
      <c r="N152" s="135"/>
      <c r="O152" s="135"/>
      <c r="P152" s="135"/>
      <c r="Q152" s="135"/>
      <c r="R152" s="135"/>
      <c r="S152" s="135"/>
      <c r="T152" s="135"/>
      <c r="U152" s="135"/>
      <c r="V152" s="135"/>
      <c r="W152" s="135"/>
      <c r="X152" s="135"/>
      <c r="Y152" s="135"/>
      <c r="Z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row>
    <row r="153" spans="4:52" s="6" customFormat="1" x14ac:dyDescent="0.15">
      <c r="D153" s="7"/>
      <c r="I153" s="135"/>
      <c r="J153" s="135"/>
      <c r="K153" s="135"/>
      <c r="L153" s="135"/>
      <c r="M153" s="135"/>
      <c r="N153" s="135"/>
      <c r="O153" s="135"/>
      <c r="P153" s="135"/>
      <c r="Q153" s="135"/>
      <c r="R153" s="135"/>
      <c r="S153" s="135"/>
      <c r="T153" s="135"/>
      <c r="U153" s="135"/>
      <c r="V153" s="135"/>
      <c r="W153" s="135"/>
      <c r="X153" s="135"/>
      <c r="Y153" s="135"/>
      <c r="Z153" s="135"/>
      <c r="AB153" s="135"/>
      <c r="AC153" s="135"/>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row>
    <row r="154" spans="4:52" s="6" customFormat="1" x14ac:dyDescent="0.15">
      <c r="D154" s="7"/>
      <c r="I154" s="135"/>
      <c r="J154" s="135"/>
      <c r="K154" s="135"/>
      <c r="L154" s="135"/>
      <c r="M154" s="135"/>
      <c r="N154" s="135"/>
      <c r="O154" s="135"/>
      <c r="P154" s="135"/>
      <c r="Q154" s="135"/>
      <c r="R154" s="135"/>
      <c r="S154" s="135"/>
      <c r="T154" s="135"/>
      <c r="U154" s="135"/>
      <c r="V154" s="135"/>
      <c r="W154" s="135"/>
      <c r="X154" s="135"/>
      <c r="Y154" s="135"/>
      <c r="Z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row>
    <row r="155" spans="4:52" s="6" customFormat="1" x14ac:dyDescent="0.15">
      <c r="D155" s="7"/>
      <c r="I155" s="135"/>
      <c r="J155" s="135"/>
      <c r="K155" s="135"/>
      <c r="L155" s="135"/>
      <c r="M155" s="135"/>
      <c r="N155" s="135"/>
      <c r="O155" s="135"/>
      <c r="P155" s="135"/>
      <c r="Q155" s="135"/>
      <c r="R155" s="135"/>
      <c r="S155" s="135"/>
      <c r="T155" s="135"/>
      <c r="U155" s="135"/>
      <c r="V155" s="135"/>
      <c r="W155" s="135"/>
      <c r="X155" s="135"/>
      <c r="Y155" s="135"/>
      <c r="Z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row>
    <row r="156" spans="4:52" s="6" customFormat="1" x14ac:dyDescent="0.15">
      <c r="D156" s="7"/>
      <c r="I156" s="135"/>
      <c r="J156" s="135"/>
      <c r="K156" s="135"/>
      <c r="L156" s="135"/>
      <c r="M156" s="135"/>
      <c r="N156" s="135"/>
      <c r="O156" s="135"/>
      <c r="P156" s="135"/>
      <c r="Q156" s="135"/>
      <c r="R156" s="135"/>
      <c r="S156" s="135"/>
      <c r="T156" s="135"/>
      <c r="U156" s="135"/>
      <c r="V156" s="135"/>
      <c r="W156" s="135"/>
      <c r="X156" s="135"/>
      <c r="Y156" s="135"/>
      <c r="Z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row>
    <row r="157" spans="4:52" s="6" customFormat="1" x14ac:dyDescent="0.15">
      <c r="D157" s="7"/>
      <c r="I157" s="135"/>
      <c r="J157" s="135"/>
      <c r="K157" s="135"/>
      <c r="L157" s="135"/>
      <c r="M157" s="135"/>
      <c r="N157" s="135"/>
      <c r="O157" s="135"/>
      <c r="P157" s="135"/>
      <c r="Q157" s="135"/>
      <c r="R157" s="135"/>
      <c r="S157" s="135"/>
      <c r="T157" s="135"/>
      <c r="U157" s="135"/>
      <c r="V157" s="135"/>
      <c r="W157" s="135"/>
      <c r="X157" s="135"/>
      <c r="Y157" s="135"/>
      <c r="Z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135"/>
      <c r="AY157" s="135"/>
      <c r="AZ157" s="135"/>
    </row>
    <row r="158" spans="4:52" s="6" customFormat="1" x14ac:dyDescent="0.15">
      <c r="D158" s="7"/>
      <c r="I158" s="135"/>
      <c r="J158" s="135"/>
      <c r="K158" s="135"/>
      <c r="L158" s="135"/>
      <c r="M158" s="135"/>
      <c r="N158" s="135"/>
      <c r="O158" s="135"/>
      <c r="P158" s="135"/>
      <c r="Q158" s="135"/>
      <c r="R158" s="135"/>
      <c r="S158" s="135"/>
      <c r="T158" s="135"/>
      <c r="U158" s="135"/>
      <c r="V158" s="135"/>
      <c r="W158" s="135"/>
      <c r="X158" s="135"/>
      <c r="Y158" s="135"/>
      <c r="Z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5"/>
      <c r="AZ158" s="135"/>
    </row>
    <row r="159" spans="4:52" s="6" customFormat="1" x14ac:dyDescent="0.15">
      <c r="D159" s="7"/>
      <c r="I159" s="135"/>
      <c r="J159" s="135"/>
      <c r="K159" s="135"/>
      <c r="L159" s="135"/>
      <c r="M159" s="135"/>
      <c r="N159" s="135"/>
      <c r="O159" s="135"/>
      <c r="P159" s="135"/>
      <c r="Q159" s="135"/>
      <c r="R159" s="135"/>
      <c r="S159" s="135"/>
      <c r="T159" s="135"/>
      <c r="U159" s="135"/>
      <c r="V159" s="135"/>
      <c r="W159" s="135"/>
      <c r="X159" s="135"/>
      <c r="Y159" s="135"/>
      <c r="Z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row>
    <row r="160" spans="4:52" s="6" customFormat="1" x14ac:dyDescent="0.15">
      <c r="D160" s="7"/>
      <c r="I160" s="135"/>
      <c r="J160" s="135"/>
      <c r="K160" s="135"/>
      <c r="L160" s="135"/>
      <c r="M160" s="135"/>
      <c r="N160" s="135"/>
      <c r="O160" s="135"/>
      <c r="P160" s="135"/>
      <c r="Q160" s="135"/>
      <c r="R160" s="135"/>
      <c r="S160" s="135"/>
      <c r="T160" s="135"/>
      <c r="U160" s="135"/>
      <c r="V160" s="135"/>
      <c r="W160" s="135"/>
      <c r="X160" s="135"/>
      <c r="Y160" s="135"/>
      <c r="Z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row>
    <row r="161" spans="4:52" s="6" customFormat="1" x14ac:dyDescent="0.15">
      <c r="D161" s="7"/>
      <c r="I161" s="135"/>
      <c r="J161" s="135"/>
      <c r="K161" s="135"/>
      <c r="L161" s="135"/>
      <c r="M161" s="135"/>
      <c r="N161" s="135"/>
      <c r="O161" s="135"/>
      <c r="P161" s="135"/>
      <c r="Q161" s="135"/>
      <c r="R161" s="135"/>
      <c r="S161" s="135"/>
      <c r="T161" s="135"/>
      <c r="U161" s="135"/>
      <c r="V161" s="135"/>
      <c r="W161" s="135"/>
      <c r="X161" s="135"/>
      <c r="Y161" s="135"/>
      <c r="Z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row>
    <row r="162" spans="4:52" s="6" customFormat="1" x14ac:dyDescent="0.15">
      <c r="D162" s="7"/>
      <c r="I162" s="135"/>
      <c r="J162" s="135"/>
      <c r="K162" s="135"/>
      <c r="L162" s="135"/>
      <c r="M162" s="135"/>
      <c r="N162" s="135"/>
      <c r="O162" s="135"/>
      <c r="P162" s="135"/>
      <c r="Q162" s="135"/>
      <c r="R162" s="135"/>
      <c r="S162" s="135"/>
      <c r="T162" s="135"/>
      <c r="U162" s="135"/>
      <c r="V162" s="135"/>
      <c r="W162" s="135"/>
      <c r="X162" s="135"/>
      <c r="Y162" s="135"/>
      <c r="Z162" s="135"/>
      <c r="AB162" s="135"/>
      <c r="AC162" s="135"/>
      <c r="AD162" s="135"/>
      <c r="AE162" s="135"/>
      <c r="AF162" s="135"/>
      <c r="AG162" s="135"/>
      <c r="AH162" s="135"/>
      <c r="AI162" s="135"/>
      <c r="AJ162" s="135"/>
      <c r="AK162" s="135"/>
      <c r="AL162" s="135"/>
      <c r="AM162" s="135"/>
      <c r="AN162" s="135"/>
      <c r="AO162" s="135"/>
      <c r="AP162" s="135"/>
      <c r="AQ162" s="135"/>
      <c r="AR162" s="135"/>
      <c r="AS162" s="135"/>
      <c r="AT162" s="135"/>
      <c r="AU162" s="135"/>
      <c r="AV162" s="135"/>
      <c r="AW162" s="135"/>
      <c r="AX162" s="135"/>
      <c r="AY162" s="135"/>
      <c r="AZ162" s="135"/>
    </row>
    <row r="163" spans="4:52" s="6" customFormat="1" x14ac:dyDescent="0.15">
      <c r="D163" s="7"/>
      <c r="I163" s="135"/>
      <c r="J163" s="135"/>
      <c r="K163" s="135"/>
      <c r="L163" s="135"/>
      <c r="M163" s="135"/>
      <c r="N163" s="135"/>
      <c r="O163" s="135"/>
      <c r="P163" s="135"/>
      <c r="Q163" s="135"/>
      <c r="R163" s="135"/>
      <c r="S163" s="135"/>
      <c r="T163" s="135"/>
      <c r="U163" s="135"/>
      <c r="V163" s="135"/>
      <c r="W163" s="135"/>
      <c r="X163" s="135"/>
      <c r="Y163" s="135"/>
      <c r="Z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5"/>
    </row>
    <row r="164" spans="4:52" s="6" customFormat="1" x14ac:dyDescent="0.15">
      <c r="D164" s="7"/>
      <c r="I164" s="135"/>
      <c r="J164" s="135"/>
      <c r="K164" s="135"/>
      <c r="L164" s="135"/>
      <c r="M164" s="135"/>
      <c r="N164" s="135"/>
      <c r="O164" s="135"/>
      <c r="P164" s="135"/>
      <c r="Q164" s="135"/>
      <c r="R164" s="135"/>
      <c r="S164" s="135"/>
      <c r="T164" s="135"/>
      <c r="U164" s="135"/>
      <c r="V164" s="135"/>
      <c r="W164" s="135"/>
      <c r="X164" s="135"/>
      <c r="Y164" s="135"/>
      <c r="Z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row>
    <row r="165" spans="4:52" s="6" customFormat="1" x14ac:dyDescent="0.15">
      <c r="D165" s="7"/>
      <c r="I165" s="135"/>
      <c r="J165" s="135"/>
      <c r="K165" s="135"/>
      <c r="L165" s="135"/>
      <c r="M165" s="135"/>
      <c r="N165" s="135"/>
      <c r="O165" s="135"/>
      <c r="P165" s="135"/>
      <c r="Q165" s="135"/>
      <c r="R165" s="135"/>
      <c r="S165" s="135"/>
      <c r="T165" s="135"/>
      <c r="U165" s="135"/>
      <c r="V165" s="135"/>
      <c r="W165" s="135"/>
      <c r="X165" s="135"/>
      <c r="Y165" s="135"/>
      <c r="Z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row>
    <row r="166" spans="4:52" s="6" customFormat="1" x14ac:dyDescent="0.15">
      <c r="D166" s="7"/>
      <c r="I166" s="135"/>
      <c r="J166" s="135"/>
      <c r="K166" s="135"/>
      <c r="L166" s="135"/>
      <c r="M166" s="135"/>
      <c r="N166" s="135"/>
      <c r="O166" s="135"/>
      <c r="P166" s="135"/>
      <c r="Q166" s="135"/>
      <c r="R166" s="135"/>
      <c r="S166" s="135"/>
      <c r="T166" s="135"/>
      <c r="U166" s="135"/>
      <c r="V166" s="135"/>
      <c r="W166" s="135"/>
      <c r="X166" s="135"/>
      <c r="Y166" s="135"/>
      <c r="Z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row>
    <row r="167" spans="4:52" s="6" customFormat="1" x14ac:dyDescent="0.15">
      <c r="D167" s="7"/>
      <c r="I167" s="135"/>
      <c r="J167" s="135"/>
      <c r="K167" s="135"/>
      <c r="L167" s="135"/>
      <c r="M167" s="135"/>
      <c r="N167" s="135"/>
      <c r="O167" s="135"/>
      <c r="P167" s="135"/>
      <c r="Q167" s="135"/>
      <c r="R167" s="135"/>
      <c r="S167" s="135"/>
      <c r="T167" s="135"/>
      <c r="U167" s="135"/>
      <c r="V167" s="135"/>
      <c r="W167" s="135"/>
      <c r="X167" s="135"/>
      <c r="Y167" s="135"/>
      <c r="Z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row>
    <row r="168" spans="4:52" s="6" customFormat="1" x14ac:dyDescent="0.15">
      <c r="D168" s="7"/>
      <c r="I168" s="135"/>
      <c r="J168" s="135"/>
      <c r="K168" s="135"/>
      <c r="L168" s="135"/>
      <c r="M168" s="135"/>
      <c r="N168" s="135"/>
      <c r="O168" s="135"/>
      <c r="P168" s="135"/>
      <c r="Q168" s="135"/>
      <c r="R168" s="135"/>
      <c r="S168" s="135"/>
      <c r="T168" s="135"/>
      <c r="U168" s="135"/>
      <c r="V168" s="135"/>
      <c r="W168" s="135"/>
      <c r="X168" s="135"/>
      <c r="Y168" s="135"/>
      <c r="Z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row>
    <row r="169" spans="4:52" s="6" customFormat="1" x14ac:dyDescent="0.15">
      <c r="D169" s="7"/>
      <c r="I169" s="135"/>
      <c r="J169" s="135"/>
      <c r="K169" s="135"/>
      <c r="L169" s="135"/>
      <c r="M169" s="135"/>
      <c r="N169" s="135"/>
      <c r="O169" s="135"/>
      <c r="P169" s="135"/>
      <c r="Q169" s="135"/>
      <c r="R169" s="135"/>
      <c r="S169" s="135"/>
      <c r="T169" s="135"/>
      <c r="U169" s="135"/>
      <c r="V169" s="135"/>
      <c r="W169" s="135"/>
      <c r="X169" s="135"/>
      <c r="Y169" s="135"/>
      <c r="Z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row>
    <row r="170" spans="4:52" s="6" customFormat="1" x14ac:dyDescent="0.15">
      <c r="D170" s="7"/>
      <c r="I170" s="135"/>
      <c r="J170" s="135"/>
      <c r="K170" s="135"/>
      <c r="L170" s="135"/>
      <c r="M170" s="135"/>
      <c r="N170" s="135"/>
      <c r="O170" s="135"/>
      <c r="P170" s="135"/>
      <c r="Q170" s="135"/>
      <c r="R170" s="135"/>
      <c r="S170" s="135"/>
      <c r="T170" s="135"/>
      <c r="U170" s="135"/>
      <c r="V170" s="135"/>
      <c r="W170" s="135"/>
      <c r="X170" s="135"/>
      <c r="Y170" s="135"/>
      <c r="Z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row>
    <row r="171" spans="4:52" s="6" customFormat="1" x14ac:dyDescent="0.15">
      <c r="D171" s="7"/>
      <c r="I171" s="135"/>
      <c r="J171" s="135"/>
      <c r="K171" s="135"/>
      <c r="L171" s="135"/>
      <c r="M171" s="135"/>
      <c r="N171" s="135"/>
      <c r="O171" s="135"/>
      <c r="P171" s="135"/>
      <c r="Q171" s="135"/>
      <c r="R171" s="135"/>
      <c r="S171" s="135"/>
      <c r="T171" s="135"/>
      <c r="U171" s="135"/>
      <c r="V171" s="135"/>
      <c r="W171" s="135"/>
      <c r="X171" s="135"/>
      <c r="Y171" s="135"/>
      <c r="Z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row>
    <row r="172" spans="4:52" s="6" customFormat="1" x14ac:dyDescent="0.15">
      <c r="D172" s="7"/>
      <c r="I172" s="135"/>
      <c r="J172" s="135"/>
      <c r="K172" s="135"/>
      <c r="L172" s="135"/>
      <c r="M172" s="135"/>
      <c r="N172" s="135"/>
      <c r="O172" s="135"/>
      <c r="P172" s="135"/>
      <c r="Q172" s="135"/>
      <c r="R172" s="135"/>
      <c r="S172" s="135"/>
      <c r="T172" s="135"/>
      <c r="U172" s="135"/>
      <c r="V172" s="135"/>
      <c r="W172" s="135"/>
      <c r="X172" s="135"/>
      <c r="Y172" s="135"/>
      <c r="Z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row>
    <row r="173" spans="4:52" s="6" customFormat="1" x14ac:dyDescent="0.15">
      <c r="D173" s="7"/>
      <c r="I173" s="135"/>
      <c r="J173" s="135"/>
      <c r="K173" s="135"/>
      <c r="L173" s="135"/>
      <c r="M173" s="135"/>
      <c r="N173" s="135"/>
      <c r="O173" s="135"/>
      <c r="P173" s="135"/>
      <c r="Q173" s="135"/>
      <c r="R173" s="135"/>
      <c r="S173" s="135"/>
      <c r="T173" s="135"/>
      <c r="U173" s="135"/>
      <c r="V173" s="135"/>
      <c r="W173" s="135"/>
      <c r="X173" s="135"/>
      <c r="Y173" s="135"/>
      <c r="Z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row>
    <row r="174" spans="4:52" s="6" customFormat="1" x14ac:dyDescent="0.15">
      <c r="D174" s="7"/>
      <c r="I174" s="135"/>
      <c r="J174" s="135"/>
      <c r="K174" s="135"/>
      <c r="L174" s="135"/>
      <c r="M174" s="135"/>
      <c r="N174" s="135"/>
      <c r="O174" s="135"/>
      <c r="P174" s="135"/>
      <c r="Q174" s="135"/>
      <c r="R174" s="135"/>
      <c r="S174" s="135"/>
      <c r="T174" s="135"/>
      <c r="U174" s="135"/>
      <c r="V174" s="135"/>
      <c r="W174" s="135"/>
      <c r="X174" s="135"/>
      <c r="Y174" s="135"/>
      <c r="Z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row>
    <row r="175" spans="4:52" s="6" customFormat="1" x14ac:dyDescent="0.15">
      <c r="D175" s="7"/>
      <c r="I175" s="135"/>
      <c r="J175" s="135"/>
      <c r="K175" s="135"/>
      <c r="L175" s="135"/>
      <c r="M175" s="135"/>
      <c r="N175" s="135"/>
      <c r="O175" s="135"/>
      <c r="P175" s="135"/>
      <c r="Q175" s="135"/>
      <c r="R175" s="135"/>
      <c r="S175" s="135"/>
      <c r="T175" s="135"/>
      <c r="U175" s="135"/>
      <c r="V175" s="135"/>
      <c r="W175" s="135"/>
      <c r="X175" s="135"/>
      <c r="Y175" s="135"/>
      <c r="Z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row>
    <row r="176" spans="4:52" s="6" customFormat="1" x14ac:dyDescent="0.15">
      <c r="D176" s="7"/>
      <c r="I176" s="135"/>
      <c r="J176" s="135"/>
      <c r="K176" s="135"/>
      <c r="L176" s="135"/>
      <c r="M176" s="135"/>
      <c r="N176" s="135"/>
      <c r="O176" s="135"/>
      <c r="P176" s="135"/>
      <c r="Q176" s="135"/>
      <c r="R176" s="135"/>
      <c r="S176" s="135"/>
      <c r="T176" s="135"/>
      <c r="U176" s="135"/>
      <c r="V176" s="135"/>
      <c r="W176" s="135"/>
      <c r="X176" s="135"/>
      <c r="Y176" s="135"/>
      <c r="Z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row>
    <row r="177" spans="4:52" s="6" customFormat="1" x14ac:dyDescent="0.15">
      <c r="D177" s="7"/>
      <c r="I177" s="135"/>
      <c r="J177" s="135"/>
      <c r="K177" s="135"/>
      <c r="L177" s="135"/>
      <c r="M177" s="135"/>
      <c r="N177" s="135"/>
      <c r="O177" s="135"/>
      <c r="P177" s="135"/>
      <c r="Q177" s="135"/>
      <c r="R177" s="135"/>
      <c r="S177" s="135"/>
      <c r="T177" s="135"/>
      <c r="U177" s="135"/>
      <c r="V177" s="135"/>
      <c r="W177" s="135"/>
      <c r="X177" s="135"/>
      <c r="Y177" s="135"/>
      <c r="Z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row>
    <row r="178" spans="4:52" s="6" customFormat="1" x14ac:dyDescent="0.15">
      <c r="D178" s="7"/>
      <c r="I178" s="135"/>
      <c r="J178" s="135"/>
      <c r="K178" s="135"/>
      <c r="L178" s="135"/>
      <c r="M178" s="135"/>
      <c r="N178" s="135"/>
      <c r="O178" s="135"/>
      <c r="P178" s="135"/>
      <c r="Q178" s="135"/>
      <c r="R178" s="135"/>
      <c r="S178" s="135"/>
      <c r="T178" s="135"/>
      <c r="U178" s="135"/>
      <c r="V178" s="135"/>
      <c r="W178" s="135"/>
      <c r="X178" s="135"/>
      <c r="Y178" s="135"/>
      <c r="Z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row>
    <row r="179" spans="4:52" s="6" customFormat="1" x14ac:dyDescent="0.15">
      <c r="D179" s="7"/>
      <c r="I179" s="135"/>
      <c r="J179" s="135"/>
      <c r="K179" s="135"/>
      <c r="L179" s="135"/>
      <c r="M179" s="135"/>
      <c r="N179" s="135"/>
      <c r="O179" s="135"/>
      <c r="P179" s="135"/>
      <c r="Q179" s="135"/>
      <c r="R179" s="135"/>
      <c r="S179" s="135"/>
      <c r="T179" s="135"/>
      <c r="U179" s="135"/>
      <c r="V179" s="135"/>
      <c r="W179" s="135"/>
      <c r="X179" s="135"/>
      <c r="Y179" s="135"/>
      <c r="Z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row>
    <row r="180" spans="4:52" s="6" customFormat="1" x14ac:dyDescent="0.15">
      <c r="D180" s="7"/>
      <c r="I180" s="135"/>
      <c r="J180" s="135"/>
      <c r="K180" s="135"/>
      <c r="L180" s="135"/>
      <c r="M180" s="135"/>
      <c r="N180" s="135"/>
      <c r="O180" s="135"/>
      <c r="P180" s="135"/>
      <c r="Q180" s="135"/>
      <c r="R180" s="135"/>
      <c r="S180" s="135"/>
      <c r="T180" s="135"/>
      <c r="U180" s="135"/>
      <c r="V180" s="135"/>
      <c r="W180" s="135"/>
      <c r="X180" s="135"/>
      <c r="Y180" s="135"/>
      <c r="Z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row>
    <row r="181" spans="4:52" s="6" customFormat="1" x14ac:dyDescent="0.15">
      <c r="D181" s="7"/>
      <c r="I181" s="135"/>
      <c r="J181" s="135"/>
      <c r="K181" s="135"/>
      <c r="L181" s="135"/>
      <c r="M181" s="135"/>
      <c r="N181" s="135"/>
      <c r="O181" s="135"/>
      <c r="P181" s="135"/>
      <c r="Q181" s="135"/>
      <c r="R181" s="135"/>
      <c r="S181" s="135"/>
      <c r="T181" s="135"/>
      <c r="U181" s="135"/>
      <c r="V181" s="135"/>
      <c r="W181" s="135"/>
      <c r="X181" s="135"/>
      <c r="Y181" s="135"/>
      <c r="Z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row>
    <row r="182" spans="4:52" s="6" customFormat="1" x14ac:dyDescent="0.15">
      <c r="D182" s="7"/>
      <c r="I182" s="135"/>
      <c r="J182" s="135"/>
      <c r="K182" s="135"/>
      <c r="L182" s="135"/>
      <c r="M182" s="135"/>
      <c r="N182" s="135"/>
      <c r="O182" s="135"/>
      <c r="P182" s="135"/>
      <c r="Q182" s="135"/>
      <c r="R182" s="135"/>
      <c r="S182" s="135"/>
      <c r="T182" s="135"/>
      <c r="U182" s="135"/>
      <c r="V182" s="135"/>
      <c r="W182" s="135"/>
      <c r="X182" s="135"/>
      <c r="Y182" s="135"/>
      <c r="Z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row>
    <row r="183" spans="4:52" s="6" customFormat="1" x14ac:dyDescent="0.15">
      <c r="D183" s="7"/>
      <c r="I183" s="135"/>
      <c r="J183" s="135"/>
      <c r="K183" s="135"/>
      <c r="L183" s="135"/>
      <c r="M183" s="135"/>
      <c r="N183" s="135"/>
      <c r="O183" s="135"/>
      <c r="P183" s="135"/>
      <c r="Q183" s="135"/>
      <c r="R183" s="135"/>
      <c r="S183" s="135"/>
      <c r="T183" s="135"/>
      <c r="U183" s="135"/>
      <c r="V183" s="135"/>
      <c r="W183" s="135"/>
      <c r="X183" s="135"/>
      <c r="Y183" s="135"/>
      <c r="Z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row>
    <row r="184" spans="4:52" s="6" customFormat="1" x14ac:dyDescent="0.15">
      <c r="D184" s="7"/>
      <c r="I184" s="135"/>
      <c r="J184" s="135"/>
      <c r="K184" s="135"/>
      <c r="L184" s="135"/>
      <c r="M184" s="135"/>
      <c r="N184" s="135"/>
      <c r="O184" s="135"/>
      <c r="P184" s="135"/>
      <c r="Q184" s="135"/>
      <c r="R184" s="135"/>
      <c r="S184" s="135"/>
      <c r="T184" s="135"/>
      <c r="U184" s="135"/>
      <c r="V184" s="135"/>
      <c r="W184" s="135"/>
      <c r="X184" s="135"/>
      <c r="Y184" s="135"/>
      <c r="Z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row>
    <row r="185" spans="4:52" s="6" customFormat="1" x14ac:dyDescent="0.15">
      <c r="D185" s="7"/>
      <c r="I185" s="135"/>
      <c r="J185" s="135"/>
      <c r="K185" s="135"/>
      <c r="L185" s="135"/>
      <c r="M185" s="135"/>
      <c r="N185" s="135"/>
      <c r="O185" s="135"/>
      <c r="P185" s="135"/>
      <c r="Q185" s="135"/>
      <c r="R185" s="135"/>
      <c r="S185" s="135"/>
      <c r="T185" s="135"/>
      <c r="U185" s="135"/>
      <c r="V185" s="135"/>
      <c r="W185" s="135"/>
      <c r="X185" s="135"/>
      <c r="Y185" s="135"/>
      <c r="Z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row>
    <row r="186" spans="4:52" s="6" customFormat="1" x14ac:dyDescent="0.15">
      <c r="D186" s="7"/>
      <c r="I186" s="135"/>
      <c r="J186" s="135"/>
      <c r="K186" s="135"/>
      <c r="L186" s="135"/>
      <c r="M186" s="135"/>
      <c r="N186" s="135"/>
      <c r="O186" s="135"/>
      <c r="P186" s="135"/>
      <c r="Q186" s="135"/>
      <c r="R186" s="135"/>
      <c r="S186" s="135"/>
      <c r="T186" s="135"/>
      <c r="U186" s="135"/>
      <c r="V186" s="135"/>
      <c r="W186" s="135"/>
      <c r="X186" s="135"/>
      <c r="Y186" s="135"/>
      <c r="Z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row>
    <row r="187" spans="4:52" s="6" customFormat="1" x14ac:dyDescent="0.15">
      <c r="D187" s="7"/>
      <c r="I187" s="135"/>
      <c r="J187" s="135"/>
      <c r="K187" s="135"/>
      <c r="L187" s="135"/>
      <c r="M187" s="135"/>
      <c r="N187" s="135"/>
      <c r="O187" s="135"/>
      <c r="P187" s="135"/>
      <c r="Q187" s="135"/>
      <c r="R187" s="135"/>
      <c r="S187" s="135"/>
      <c r="T187" s="135"/>
      <c r="U187" s="135"/>
      <c r="V187" s="135"/>
      <c r="W187" s="135"/>
      <c r="X187" s="135"/>
      <c r="Y187" s="135"/>
      <c r="Z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row>
    <row r="188" spans="4:52" s="6" customFormat="1" x14ac:dyDescent="0.15">
      <c r="D188" s="7"/>
      <c r="I188" s="135"/>
      <c r="J188" s="135"/>
      <c r="K188" s="135"/>
      <c r="L188" s="135"/>
      <c r="M188" s="135"/>
      <c r="N188" s="135"/>
      <c r="O188" s="135"/>
      <c r="P188" s="135"/>
      <c r="Q188" s="135"/>
      <c r="R188" s="135"/>
      <c r="S188" s="135"/>
      <c r="T188" s="135"/>
      <c r="U188" s="135"/>
      <c r="V188" s="135"/>
      <c r="W188" s="135"/>
      <c r="X188" s="135"/>
      <c r="Y188" s="135"/>
      <c r="Z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row>
    <row r="189" spans="4:52" s="6" customFormat="1" x14ac:dyDescent="0.15">
      <c r="D189" s="7"/>
      <c r="I189" s="135"/>
      <c r="J189" s="135"/>
      <c r="K189" s="135"/>
      <c r="L189" s="135"/>
      <c r="M189" s="135"/>
      <c r="N189" s="135"/>
      <c r="O189" s="135"/>
      <c r="P189" s="135"/>
      <c r="Q189" s="135"/>
      <c r="R189" s="135"/>
      <c r="S189" s="135"/>
      <c r="T189" s="135"/>
      <c r="U189" s="135"/>
      <c r="V189" s="135"/>
      <c r="W189" s="135"/>
      <c r="X189" s="135"/>
      <c r="Y189" s="135"/>
      <c r="Z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row>
    <row r="190" spans="4:52" s="6" customFormat="1" x14ac:dyDescent="0.15">
      <c r="D190" s="7"/>
      <c r="I190" s="135"/>
      <c r="J190" s="135"/>
      <c r="K190" s="135"/>
      <c r="L190" s="135"/>
      <c r="M190" s="135"/>
      <c r="N190" s="135"/>
      <c r="O190" s="135"/>
      <c r="P190" s="135"/>
      <c r="Q190" s="135"/>
      <c r="R190" s="135"/>
      <c r="S190" s="135"/>
      <c r="T190" s="135"/>
      <c r="U190" s="135"/>
      <c r="V190" s="135"/>
      <c r="W190" s="135"/>
      <c r="X190" s="135"/>
      <c r="Y190" s="135"/>
      <c r="Z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row>
    <row r="191" spans="4:52" s="6" customFormat="1" x14ac:dyDescent="0.15">
      <c r="D191" s="7"/>
      <c r="I191" s="135"/>
      <c r="J191" s="135"/>
      <c r="K191" s="135"/>
      <c r="L191" s="135"/>
      <c r="M191" s="135"/>
      <c r="N191" s="135"/>
      <c r="O191" s="135"/>
      <c r="P191" s="135"/>
      <c r="Q191" s="135"/>
      <c r="R191" s="135"/>
      <c r="S191" s="135"/>
      <c r="T191" s="135"/>
      <c r="U191" s="135"/>
      <c r="V191" s="135"/>
      <c r="W191" s="135"/>
      <c r="X191" s="135"/>
      <c r="Y191" s="135"/>
      <c r="Z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row>
    <row r="192" spans="4:52" s="6" customFormat="1" x14ac:dyDescent="0.15">
      <c r="D192" s="7"/>
      <c r="I192" s="135"/>
      <c r="J192" s="135"/>
      <c r="K192" s="135"/>
      <c r="L192" s="135"/>
      <c r="M192" s="135"/>
      <c r="N192" s="135"/>
      <c r="O192" s="135"/>
      <c r="P192" s="135"/>
      <c r="Q192" s="135"/>
      <c r="R192" s="135"/>
      <c r="S192" s="135"/>
      <c r="T192" s="135"/>
      <c r="U192" s="135"/>
      <c r="V192" s="135"/>
      <c r="W192" s="135"/>
      <c r="X192" s="135"/>
      <c r="Y192" s="135"/>
      <c r="Z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row>
    <row r="193" spans="4:52" s="6" customFormat="1" x14ac:dyDescent="0.15">
      <c r="D193" s="7"/>
      <c r="I193" s="135"/>
      <c r="J193" s="135"/>
      <c r="K193" s="135"/>
      <c r="L193" s="135"/>
      <c r="M193" s="135"/>
      <c r="N193" s="135"/>
      <c r="O193" s="135"/>
      <c r="P193" s="135"/>
      <c r="Q193" s="135"/>
      <c r="R193" s="135"/>
      <c r="S193" s="135"/>
      <c r="T193" s="135"/>
      <c r="U193" s="135"/>
      <c r="V193" s="135"/>
      <c r="W193" s="135"/>
      <c r="X193" s="135"/>
      <c r="Y193" s="135"/>
      <c r="Z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row>
    <row r="194" spans="4:52" s="6" customFormat="1" x14ac:dyDescent="0.15">
      <c r="D194" s="7"/>
      <c r="I194" s="135"/>
      <c r="J194" s="135"/>
      <c r="K194" s="135"/>
      <c r="L194" s="135"/>
      <c r="M194" s="135"/>
      <c r="N194" s="135"/>
      <c r="O194" s="135"/>
      <c r="P194" s="135"/>
      <c r="Q194" s="135"/>
      <c r="R194" s="135"/>
      <c r="S194" s="135"/>
      <c r="T194" s="135"/>
      <c r="U194" s="135"/>
      <c r="V194" s="135"/>
      <c r="W194" s="135"/>
      <c r="X194" s="135"/>
      <c r="Y194" s="135"/>
      <c r="Z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row>
    <row r="195" spans="4:52" s="6" customFormat="1" x14ac:dyDescent="0.15">
      <c r="D195" s="7"/>
      <c r="I195" s="135"/>
      <c r="J195" s="135"/>
      <c r="K195" s="135"/>
      <c r="L195" s="135"/>
      <c r="M195" s="135"/>
      <c r="N195" s="135"/>
      <c r="O195" s="135"/>
      <c r="P195" s="135"/>
      <c r="Q195" s="135"/>
      <c r="R195" s="135"/>
      <c r="S195" s="135"/>
      <c r="T195" s="135"/>
      <c r="U195" s="135"/>
      <c r="V195" s="135"/>
      <c r="W195" s="135"/>
      <c r="X195" s="135"/>
      <c r="Y195" s="135"/>
      <c r="Z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row>
    <row r="196" spans="4:52" s="6" customFormat="1" x14ac:dyDescent="0.15">
      <c r="D196" s="7"/>
      <c r="I196" s="135"/>
      <c r="J196" s="135"/>
      <c r="K196" s="135"/>
      <c r="L196" s="135"/>
      <c r="M196" s="135"/>
      <c r="N196" s="135"/>
      <c r="O196" s="135"/>
      <c r="P196" s="135"/>
      <c r="Q196" s="135"/>
      <c r="R196" s="135"/>
      <c r="S196" s="135"/>
      <c r="T196" s="135"/>
      <c r="U196" s="135"/>
      <c r="V196" s="135"/>
      <c r="W196" s="135"/>
      <c r="X196" s="135"/>
      <c r="Y196" s="135"/>
      <c r="Z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row>
    <row r="197" spans="4:52" s="6" customFormat="1" x14ac:dyDescent="0.15">
      <c r="D197" s="7"/>
      <c r="I197" s="135"/>
      <c r="J197" s="135"/>
      <c r="K197" s="135"/>
      <c r="L197" s="135"/>
      <c r="M197" s="135"/>
      <c r="N197" s="135"/>
      <c r="O197" s="135"/>
      <c r="P197" s="135"/>
      <c r="Q197" s="135"/>
      <c r="R197" s="135"/>
      <c r="S197" s="135"/>
      <c r="T197" s="135"/>
      <c r="U197" s="135"/>
      <c r="V197" s="135"/>
      <c r="W197" s="135"/>
      <c r="X197" s="135"/>
      <c r="Y197" s="135"/>
      <c r="Z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row>
    <row r="198" spans="4:52" s="6" customFormat="1" x14ac:dyDescent="0.15">
      <c r="D198" s="7"/>
      <c r="I198" s="135"/>
      <c r="J198" s="135"/>
      <c r="K198" s="135"/>
      <c r="L198" s="135"/>
      <c r="M198" s="135"/>
      <c r="N198" s="135"/>
      <c r="O198" s="135"/>
      <c r="P198" s="135"/>
      <c r="Q198" s="135"/>
      <c r="R198" s="135"/>
      <c r="S198" s="135"/>
      <c r="T198" s="135"/>
      <c r="U198" s="135"/>
      <c r="V198" s="135"/>
      <c r="W198" s="135"/>
      <c r="X198" s="135"/>
      <c r="Y198" s="135"/>
      <c r="Z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row>
    <row r="199" spans="4:52" s="6" customFormat="1" x14ac:dyDescent="0.15">
      <c r="D199" s="7"/>
      <c r="I199" s="135"/>
      <c r="J199" s="135"/>
      <c r="K199" s="135"/>
      <c r="L199" s="135"/>
      <c r="M199" s="135"/>
      <c r="N199" s="135"/>
      <c r="O199" s="135"/>
      <c r="P199" s="135"/>
      <c r="Q199" s="135"/>
      <c r="R199" s="135"/>
      <c r="S199" s="135"/>
      <c r="T199" s="135"/>
      <c r="U199" s="135"/>
      <c r="V199" s="135"/>
      <c r="W199" s="135"/>
      <c r="X199" s="135"/>
      <c r="Y199" s="135"/>
      <c r="Z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row>
    <row r="200" spans="4:52" s="6" customFormat="1" x14ac:dyDescent="0.15">
      <c r="D200" s="7"/>
      <c r="I200" s="135"/>
      <c r="J200" s="135"/>
      <c r="K200" s="135"/>
      <c r="L200" s="135"/>
      <c r="M200" s="135"/>
      <c r="N200" s="135"/>
      <c r="O200" s="135"/>
      <c r="P200" s="135"/>
      <c r="Q200" s="135"/>
      <c r="R200" s="135"/>
      <c r="S200" s="135"/>
      <c r="T200" s="135"/>
      <c r="U200" s="135"/>
      <c r="V200" s="135"/>
      <c r="W200" s="135"/>
      <c r="X200" s="135"/>
      <c r="Y200" s="135"/>
      <c r="Z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row>
  </sheetData>
  <sheetProtection password="8B0F" sheet="1" objects="1" scenarios="1"/>
  <mergeCells count="66">
    <mergeCell ref="H55:H58"/>
    <mergeCell ref="G55:G58"/>
    <mergeCell ref="A32:B33"/>
    <mergeCell ref="C32:C34"/>
    <mergeCell ref="D32:D34"/>
    <mergeCell ref="E32:F34"/>
    <mergeCell ref="G32:H34"/>
    <mergeCell ref="H49:H54"/>
    <mergeCell ref="H35:H40"/>
    <mergeCell ref="H41:H48"/>
    <mergeCell ref="A49:A58"/>
    <mergeCell ref="A35:A48"/>
    <mergeCell ref="C41:C44"/>
    <mergeCell ref="D41:D44"/>
    <mergeCell ref="C45:C48"/>
    <mergeCell ref="C37:C40"/>
    <mergeCell ref="H22:H27"/>
    <mergeCell ref="H28:H31"/>
    <mergeCell ref="B49:B54"/>
    <mergeCell ref="C49:C50"/>
    <mergeCell ref="D49:D50"/>
    <mergeCell ref="C51:C54"/>
    <mergeCell ref="D51:D54"/>
    <mergeCell ref="G51:G54"/>
    <mergeCell ref="G41:G44"/>
    <mergeCell ref="G45:G48"/>
    <mergeCell ref="G37:G40"/>
    <mergeCell ref="B35:B40"/>
    <mergeCell ref="C35:C36"/>
    <mergeCell ref="D35:D36"/>
    <mergeCell ref="B41:B48"/>
    <mergeCell ref="C24:C27"/>
    <mergeCell ref="B55:B58"/>
    <mergeCell ref="C55:C58"/>
    <mergeCell ref="D55:D58"/>
    <mergeCell ref="D45:D48"/>
    <mergeCell ref="G28:G31"/>
    <mergeCell ref="D24:D27"/>
    <mergeCell ref="G24:G27"/>
    <mergeCell ref="D37:D40"/>
    <mergeCell ref="A22:A31"/>
    <mergeCell ref="B22:B27"/>
    <mergeCell ref="C22:C23"/>
    <mergeCell ref="D22:D23"/>
    <mergeCell ref="B28:B31"/>
    <mergeCell ref="C28:C31"/>
    <mergeCell ref="D28:D31"/>
    <mergeCell ref="A3:B4"/>
    <mergeCell ref="C3:C5"/>
    <mergeCell ref="D3:D5"/>
    <mergeCell ref="E3:F5"/>
    <mergeCell ref="G3:H5"/>
    <mergeCell ref="A6:A21"/>
    <mergeCell ref="B18:B21"/>
    <mergeCell ref="H18:H21"/>
    <mergeCell ref="C19:C21"/>
    <mergeCell ref="D19:D21"/>
    <mergeCell ref="H6:H11"/>
    <mergeCell ref="B6:B17"/>
    <mergeCell ref="H12:H17"/>
    <mergeCell ref="D7:D8"/>
    <mergeCell ref="D10:D11"/>
    <mergeCell ref="C6:C11"/>
    <mergeCell ref="D13:D14"/>
    <mergeCell ref="D16:D17"/>
    <mergeCell ref="C12:C17"/>
  </mergeCells>
  <phoneticPr fontId="1"/>
  <pageMargins left="0.59055118110236227" right="0.59055118110236227" top="0.39370078740157483" bottom="0.39370078740157483" header="0.31496062992125984" footer="0.31496062992125984"/>
  <pageSetup paperSize="9" scale="59" fitToHeight="0" orientation="landscape" r:id="rId1"/>
  <rowBreaks count="1" manualBreakCount="1">
    <brk id="3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8" r:id="rId4" name="Check Box 50">
              <controlPr defaultSize="0" autoFill="0" autoLine="0" autoPict="0">
                <anchor moveWithCells="1">
                  <from>
                    <xdr:col>4</xdr:col>
                    <xdr:colOff>95250</xdr:colOff>
                    <xdr:row>5</xdr:row>
                    <xdr:rowOff>209550</xdr:rowOff>
                  </from>
                  <to>
                    <xdr:col>4</xdr:col>
                    <xdr:colOff>352425</xdr:colOff>
                    <xdr:row>5</xdr:row>
                    <xdr:rowOff>400050</xdr:rowOff>
                  </to>
                </anchor>
              </controlPr>
            </control>
          </mc:Choice>
        </mc:AlternateContent>
        <mc:AlternateContent xmlns:mc="http://schemas.openxmlformats.org/markup-compatibility/2006">
          <mc:Choice Requires="x14">
            <control shapeId="12339" r:id="rId5" name="Check Box 51">
              <controlPr defaultSize="0" autoFill="0" autoLine="0" autoPict="0">
                <anchor moveWithCells="1">
                  <from>
                    <xdr:col>4</xdr:col>
                    <xdr:colOff>95250</xdr:colOff>
                    <xdr:row>8</xdr:row>
                    <xdr:rowOff>228600</xdr:rowOff>
                  </from>
                  <to>
                    <xdr:col>4</xdr:col>
                    <xdr:colOff>352425</xdr:colOff>
                    <xdr:row>8</xdr:row>
                    <xdr:rowOff>409575</xdr:rowOff>
                  </to>
                </anchor>
              </controlPr>
            </control>
          </mc:Choice>
        </mc:AlternateContent>
        <mc:AlternateContent xmlns:mc="http://schemas.openxmlformats.org/markup-compatibility/2006">
          <mc:Choice Requires="x14">
            <control shapeId="12340" r:id="rId6" name="Check Box 52">
              <controlPr defaultSize="0" autoFill="0" autoLine="0" autoPict="0">
                <anchor moveWithCells="1">
                  <from>
                    <xdr:col>4</xdr:col>
                    <xdr:colOff>104775</xdr:colOff>
                    <xdr:row>17</xdr:row>
                    <xdr:rowOff>257175</xdr:rowOff>
                  </from>
                  <to>
                    <xdr:col>4</xdr:col>
                    <xdr:colOff>371475</xdr:colOff>
                    <xdr:row>17</xdr:row>
                    <xdr:rowOff>447675</xdr:rowOff>
                  </to>
                </anchor>
              </controlPr>
            </control>
          </mc:Choice>
        </mc:AlternateContent>
        <mc:AlternateContent xmlns:mc="http://schemas.openxmlformats.org/markup-compatibility/2006">
          <mc:Choice Requires="x14">
            <control shapeId="12341" r:id="rId7" name="Check Box 53">
              <controlPr defaultSize="0" autoFill="0" autoLine="0" autoPict="0">
                <anchor moveWithCells="1">
                  <from>
                    <xdr:col>4</xdr:col>
                    <xdr:colOff>85725</xdr:colOff>
                    <xdr:row>18</xdr:row>
                    <xdr:rowOff>104775</xdr:rowOff>
                  </from>
                  <to>
                    <xdr:col>4</xdr:col>
                    <xdr:colOff>342900</xdr:colOff>
                    <xdr:row>18</xdr:row>
                    <xdr:rowOff>295275</xdr:rowOff>
                  </to>
                </anchor>
              </controlPr>
            </control>
          </mc:Choice>
        </mc:AlternateContent>
        <mc:AlternateContent xmlns:mc="http://schemas.openxmlformats.org/markup-compatibility/2006">
          <mc:Choice Requires="x14">
            <control shapeId="12342" r:id="rId8" name="Check Box 54">
              <controlPr defaultSize="0" autoFill="0" autoLine="0" autoPict="0">
                <anchor moveWithCells="1">
                  <from>
                    <xdr:col>4</xdr:col>
                    <xdr:colOff>85725</xdr:colOff>
                    <xdr:row>19</xdr:row>
                    <xdr:rowOff>76200</xdr:rowOff>
                  </from>
                  <to>
                    <xdr:col>4</xdr:col>
                    <xdr:colOff>342900</xdr:colOff>
                    <xdr:row>19</xdr:row>
                    <xdr:rowOff>266700</xdr:rowOff>
                  </to>
                </anchor>
              </controlPr>
            </control>
          </mc:Choice>
        </mc:AlternateContent>
        <mc:AlternateContent xmlns:mc="http://schemas.openxmlformats.org/markup-compatibility/2006">
          <mc:Choice Requires="x14">
            <control shapeId="12343" r:id="rId9" name="Check Box 55">
              <controlPr defaultSize="0" autoFill="0" autoLine="0" autoPict="0">
                <anchor moveWithCells="1">
                  <from>
                    <xdr:col>4</xdr:col>
                    <xdr:colOff>85725</xdr:colOff>
                    <xdr:row>20</xdr:row>
                    <xdr:rowOff>104775</xdr:rowOff>
                  </from>
                  <to>
                    <xdr:col>4</xdr:col>
                    <xdr:colOff>342900</xdr:colOff>
                    <xdr:row>20</xdr:row>
                    <xdr:rowOff>285750</xdr:rowOff>
                  </to>
                </anchor>
              </controlPr>
            </control>
          </mc:Choice>
        </mc:AlternateContent>
        <mc:AlternateContent xmlns:mc="http://schemas.openxmlformats.org/markup-compatibility/2006">
          <mc:Choice Requires="x14">
            <control shapeId="12344" r:id="rId10" name="Option Button 56">
              <controlPr defaultSize="0" autoFill="0" autoLine="0" autoPict="0">
                <anchor moveWithCells="1">
                  <from>
                    <xdr:col>4</xdr:col>
                    <xdr:colOff>95250</xdr:colOff>
                    <xdr:row>21</xdr:row>
                    <xdr:rowOff>47625</xdr:rowOff>
                  </from>
                  <to>
                    <xdr:col>4</xdr:col>
                    <xdr:colOff>342900</xdr:colOff>
                    <xdr:row>21</xdr:row>
                    <xdr:rowOff>390525</xdr:rowOff>
                  </to>
                </anchor>
              </controlPr>
            </control>
          </mc:Choice>
        </mc:AlternateContent>
        <mc:AlternateContent xmlns:mc="http://schemas.openxmlformats.org/markup-compatibility/2006">
          <mc:Choice Requires="x14">
            <control shapeId="12345" r:id="rId11" name="Option Button 57">
              <controlPr defaultSize="0" autoFill="0" autoLine="0" autoPict="0">
                <anchor moveWithCells="1">
                  <from>
                    <xdr:col>4</xdr:col>
                    <xdr:colOff>95250</xdr:colOff>
                    <xdr:row>22</xdr:row>
                    <xdr:rowOff>47625</xdr:rowOff>
                  </from>
                  <to>
                    <xdr:col>4</xdr:col>
                    <xdr:colOff>342900</xdr:colOff>
                    <xdr:row>22</xdr:row>
                    <xdr:rowOff>390525</xdr:rowOff>
                  </to>
                </anchor>
              </controlPr>
            </control>
          </mc:Choice>
        </mc:AlternateContent>
        <mc:AlternateContent xmlns:mc="http://schemas.openxmlformats.org/markup-compatibility/2006">
          <mc:Choice Requires="x14">
            <control shapeId="12346" r:id="rId12" name="Group Box 58">
              <controlPr defaultSize="0" autoFill="0" autoPict="0">
                <anchor moveWithCells="1">
                  <from>
                    <xdr:col>4</xdr:col>
                    <xdr:colOff>9525</xdr:colOff>
                    <xdr:row>21</xdr:row>
                    <xdr:rowOff>9525</xdr:rowOff>
                  </from>
                  <to>
                    <xdr:col>4</xdr:col>
                    <xdr:colOff>419100</xdr:colOff>
                    <xdr:row>23</xdr:row>
                    <xdr:rowOff>0</xdr:rowOff>
                  </to>
                </anchor>
              </controlPr>
            </control>
          </mc:Choice>
        </mc:AlternateContent>
        <mc:AlternateContent xmlns:mc="http://schemas.openxmlformats.org/markup-compatibility/2006">
          <mc:Choice Requires="x14">
            <control shapeId="12347" r:id="rId13" name="Option Button 59">
              <controlPr defaultSize="0" autoFill="0" autoLine="0" autoPict="0">
                <anchor moveWithCells="1">
                  <from>
                    <xdr:col>4</xdr:col>
                    <xdr:colOff>95250</xdr:colOff>
                    <xdr:row>22</xdr:row>
                    <xdr:rowOff>333375</xdr:rowOff>
                  </from>
                  <to>
                    <xdr:col>4</xdr:col>
                    <xdr:colOff>342900</xdr:colOff>
                    <xdr:row>23</xdr:row>
                    <xdr:rowOff>209550</xdr:rowOff>
                  </to>
                </anchor>
              </controlPr>
            </control>
          </mc:Choice>
        </mc:AlternateContent>
        <mc:AlternateContent xmlns:mc="http://schemas.openxmlformats.org/markup-compatibility/2006">
          <mc:Choice Requires="x14">
            <control shapeId="12348" r:id="rId14" name="Option Button 60">
              <controlPr defaultSize="0" autoFill="0" autoLine="0" autoPict="0">
                <anchor moveWithCells="1">
                  <from>
                    <xdr:col>4</xdr:col>
                    <xdr:colOff>95250</xdr:colOff>
                    <xdr:row>23</xdr:row>
                    <xdr:rowOff>266700</xdr:rowOff>
                  </from>
                  <to>
                    <xdr:col>4</xdr:col>
                    <xdr:colOff>342900</xdr:colOff>
                    <xdr:row>24</xdr:row>
                    <xdr:rowOff>247650</xdr:rowOff>
                  </to>
                </anchor>
              </controlPr>
            </control>
          </mc:Choice>
        </mc:AlternateContent>
        <mc:AlternateContent xmlns:mc="http://schemas.openxmlformats.org/markup-compatibility/2006">
          <mc:Choice Requires="x14">
            <control shapeId="12349" r:id="rId15" name="Option Button 61">
              <controlPr defaultSize="0" autoFill="0" autoLine="0" autoPict="0">
                <anchor moveWithCells="1">
                  <from>
                    <xdr:col>4</xdr:col>
                    <xdr:colOff>95250</xdr:colOff>
                    <xdr:row>24</xdr:row>
                    <xdr:rowOff>295275</xdr:rowOff>
                  </from>
                  <to>
                    <xdr:col>4</xdr:col>
                    <xdr:colOff>342900</xdr:colOff>
                    <xdr:row>25</xdr:row>
                    <xdr:rowOff>276225</xdr:rowOff>
                  </to>
                </anchor>
              </controlPr>
            </control>
          </mc:Choice>
        </mc:AlternateContent>
        <mc:AlternateContent xmlns:mc="http://schemas.openxmlformats.org/markup-compatibility/2006">
          <mc:Choice Requires="x14">
            <control shapeId="12350" r:id="rId16" name="Option Button 62">
              <controlPr defaultSize="0" autoFill="0" autoLine="0" autoPict="0">
                <anchor moveWithCells="1">
                  <from>
                    <xdr:col>4</xdr:col>
                    <xdr:colOff>95250</xdr:colOff>
                    <xdr:row>26</xdr:row>
                    <xdr:rowOff>0</xdr:rowOff>
                  </from>
                  <to>
                    <xdr:col>4</xdr:col>
                    <xdr:colOff>342900</xdr:colOff>
                    <xdr:row>26</xdr:row>
                    <xdr:rowOff>295275</xdr:rowOff>
                  </to>
                </anchor>
              </controlPr>
            </control>
          </mc:Choice>
        </mc:AlternateContent>
        <mc:AlternateContent xmlns:mc="http://schemas.openxmlformats.org/markup-compatibility/2006">
          <mc:Choice Requires="x14">
            <control shapeId="12351" r:id="rId17" name="Group Box 63">
              <controlPr defaultSize="0" autoFill="0" autoPict="0">
                <anchor moveWithCells="1">
                  <from>
                    <xdr:col>4</xdr:col>
                    <xdr:colOff>19050</xdr:colOff>
                    <xdr:row>22</xdr:row>
                    <xdr:rowOff>209550</xdr:rowOff>
                  </from>
                  <to>
                    <xdr:col>4</xdr:col>
                    <xdr:colOff>419100</xdr:colOff>
                    <xdr:row>27</xdr:row>
                    <xdr:rowOff>0</xdr:rowOff>
                  </to>
                </anchor>
              </controlPr>
            </control>
          </mc:Choice>
        </mc:AlternateContent>
        <mc:AlternateContent xmlns:mc="http://schemas.openxmlformats.org/markup-compatibility/2006">
          <mc:Choice Requires="x14">
            <control shapeId="12352" r:id="rId18" name="Option Button 64">
              <controlPr defaultSize="0" autoFill="0" autoLine="0" autoPict="0">
                <anchor moveWithCells="1">
                  <from>
                    <xdr:col>4</xdr:col>
                    <xdr:colOff>85725</xdr:colOff>
                    <xdr:row>27</xdr:row>
                    <xdr:rowOff>38100</xdr:rowOff>
                  </from>
                  <to>
                    <xdr:col>4</xdr:col>
                    <xdr:colOff>342900</xdr:colOff>
                    <xdr:row>27</xdr:row>
                    <xdr:rowOff>257175</xdr:rowOff>
                  </to>
                </anchor>
              </controlPr>
            </control>
          </mc:Choice>
        </mc:AlternateContent>
        <mc:AlternateContent xmlns:mc="http://schemas.openxmlformats.org/markup-compatibility/2006">
          <mc:Choice Requires="x14">
            <control shapeId="12353" r:id="rId19" name="Option Button 65">
              <controlPr defaultSize="0" autoFill="0" autoLine="0" autoPict="0">
                <anchor moveWithCells="1">
                  <from>
                    <xdr:col>4</xdr:col>
                    <xdr:colOff>85725</xdr:colOff>
                    <xdr:row>28</xdr:row>
                    <xdr:rowOff>28575</xdr:rowOff>
                  </from>
                  <to>
                    <xdr:col>4</xdr:col>
                    <xdr:colOff>342900</xdr:colOff>
                    <xdr:row>28</xdr:row>
                    <xdr:rowOff>257175</xdr:rowOff>
                  </to>
                </anchor>
              </controlPr>
            </control>
          </mc:Choice>
        </mc:AlternateContent>
        <mc:AlternateContent xmlns:mc="http://schemas.openxmlformats.org/markup-compatibility/2006">
          <mc:Choice Requires="x14">
            <control shapeId="12354" r:id="rId20" name="Option Button 66">
              <controlPr defaultSize="0" autoFill="0" autoLine="0" autoPict="0">
                <anchor moveWithCells="1">
                  <from>
                    <xdr:col>4</xdr:col>
                    <xdr:colOff>85725</xdr:colOff>
                    <xdr:row>29</xdr:row>
                    <xdr:rowOff>38100</xdr:rowOff>
                  </from>
                  <to>
                    <xdr:col>4</xdr:col>
                    <xdr:colOff>342900</xdr:colOff>
                    <xdr:row>29</xdr:row>
                    <xdr:rowOff>257175</xdr:rowOff>
                  </to>
                </anchor>
              </controlPr>
            </control>
          </mc:Choice>
        </mc:AlternateContent>
        <mc:AlternateContent xmlns:mc="http://schemas.openxmlformats.org/markup-compatibility/2006">
          <mc:Choice Requires="x14">
            <control shapeId="12355" r:id="rId21" name="Option Button 67">
              <controlPr defaultSize="0" autoFill="0" autoLine="0" autoPict="0">
                <anchor moveWithCells="1">
                  <from>
                    <xdr:col>4</xdr:col>
                    <xdr:colOff>85725</xdr:colOff>
                    <xdr:row>30</xdr:row>
                    <xdr:rowOff>38100</xdr:rowOff>
                  </from>
                  <to>
                    <xdr:col>4</xdr:col>
                    <xdr:colOff>342900</xdr:colOff>
                    <xdr:row>30</xdr:row>
                    <xdr:rowOff>257175</xdr:rowOff>
                  </to>
                </anchor>
              </controlPr>
            </control>
          </mc:Choice>
        </mc:AlternateContent>
        <mc:AlternateContent xmlns:mc="http://schemas.openxmlformats.org/markup-compatibility/2006">
          <mc:Choice Requires="x14">
            <control shapeId="12356" r:id="rId22" name="Group Box 68">
              <controlPr defaultSize="0" autoFill="0" autoPict="0">
                <anchor moveWithCells="1">
                  <from>
                    <xdr:col>4</xdr:col>
                    <xdr:colOff>9525</xdr:colOff>
                    <xdr:row>27</xdr:row>
                    <xdr:rowOff>9525</xdr:rowOff>
                  </from>
                  <to>
                    <xdr:col>5</xdr:col>
                    <xdr:colOff>0</xdr:colOff>
                    <xdr:row>31</xdr:row>
                    <xdr:rowOff>0</xdr:rowOff>
                  </to>
                </anchor>
              </controlPr>
            </control>
          </mc:Choice>
        </mc:AlternateContent>
        <mc:AlternateContent xmlns:mc="http://schemas.openxmlformats.org/markup-compatibility/2006">
          <mc:Choice Requires="x14">
            <control shapeId="12357" r:id="rId23" name="Option Button 69">
              <controlPr defaultSize="0" autoFill="0" autoLine="0" autoPict="0">
                <anchor moveWithCells="1">
                  <from>
                    <xdr:col>4</xdr:col>
                    <xdr:colOff>85725</xdr:colOff>
                    <xdr:row>34</xdr:row>
                    <xdr:rowOff>47625</xdr:rowOff>
                  </from>
                  <to>
                    <xdr:col>4</xdr:col>
                    <xdr:colOff>342900</xdr:colOff>
                    <xdr:row>34</xdr:row>
                    <xdr:rowOff>304800</xdr:rowOff>
                  </to>
                </anchor>
              </controlPr>
            </control>
          </mc:Choice>
        </mc:AlternateContent>
        <mc:AlternateContent xmlns:mc="http://schemas.openxmlformats.org/markup-compatibility/2006">
          <mc:Choice Requires="x14">
            <control shapeId="12358" r:id="rId24" name="Option Button 70">
              <controlPr defaultSize="0" autoFill="0" autoLine="0" autoPict="0">
                <anchor moveWithCells="1">
                  <from>
                    <xdr:col>4</xdr:col>
                    <xdr:colOff>85725</xdr:colOff>
                    <xdr:row>35</xdr:row>
                    <xdr:rowOff>57150</xdr:rowOff>
                  </from>
                  <to>
                    <xdr:col>4</xdr:col>
                    <xdr:colOff>342900</xdr:colOff>
                    <xdr:row>35</xdr:row>
                    <xdr:rowOff>304800</xdr:rowOff>
                  </to>
                </anchor>
              </controlPr>
            </control>
          </mc:Choice>
        </mc:AlternateContent>
        <mc:AlternateContent xmlns:mc="http://schemas.openxmlformats.org/markup-compatibility/2006">
          <mc:Choice Requires="x14">
            <control shapeId="12359" r:id="rId25" name="Group Box 71">
              <controlPr defaultSize="0" autoFill="0" autoPict="0">
                <anchor moveWithCells="1">
                  <from>
                    <xdr:col>4</xdr:col>
                    <xdr:colOff>0</xdr:colOff>
                    <xdr:row>34</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12360" r:id="rId26" name="Option Button 72">
              <controlPr defaultSize="0" autoFill="0" autoLine="0" autoPict="0">
                <anchor moveWithCells="1">
                  <from>
                    <xdr:col>4</xdr:col>
                    <xdr:colOff>85725</xdr:colOff>
                    <xdr:row>36</xdr:row>
                    <xdr:rowOff>47625</xdr:rowOff>
                  </from>
                  <to>
                    <xdr:col>4</xdr:col>
                    <xdr:colOff>342900</xdr:colOff>
                    <xdr:row>36</xdr:row>
                    <xdr:rowOff>295275</xdr:rowOff>
                  </to>
                </anchor>
              </controlPr>
            </control>
          </mc:Choice>
        </mc:AlternateContent>
        <mc:AlternateContent xmlns:mc="http://schemas.openxmlformats.org/markup-compatibility/2006">
          <mc:Choice Requires="x14">
            <control shapeId="12361" r:id="rId27" name="Option Button 73">
              <controlPr defaultSize="0" autoFill="0" autoLine="0" autoPict="0">
                <anchor moveWithCells="1">
                  <from>
                    <xdr:col>4</xdr:col>
                    <xdr:colOff>85725</xdr:colOff>
                    <xdr:row>37</xdr:row>
                    <xdr:rowOff>47625</xdr:rowOff>
                  </from>
                  <to>
                    <xdr:col>4</xdr:col>
                    <xdr:colOff>342900</xdr:colOff>
                    <xdr:row>37</xdr:row>
                    <xdr:rowOff>295275</xdr:rowOff>
                  </to>
                </anchor>
              </controlPr>
            </control>
          </mc:Choice>
        </mc:AlternateContent>
        <mc:AlternateContent xmlns:mc="http://schemas.openxmlformats.org/markup-compatibility/2006">
          <mc:Choice Requires="x14">
            <control shapeId="12362" r:id="rId28" name="Option Button 74">
              <controlPr defaultSize="0" autoFill="0" autoLine="0" autoPict="0">
                <anchor moveWithCells="1">
                  <from>
                    <xdr:col>4</xdr:col>
                    <xdr:colOff>85725</xdr:colOff>
                    <xdr:row>38</xdr:row>
                    <xdr:rowOff>57150</xdr:rowOff>
                  </from>
                  <to>
                    <xdr:col>4</xdr:col>
                    <xdr:colOff>342900</xdr:colOff>
                    <xdr:row>38</xdr:row>
                    <xdr:rowOff>304800</xdr:rowOff>
                  </to>
                </anchor>
              </controlPr>
            </control>
          </mc:Choice>
        </mc:AlternateContent>
        <mc:AlternateContent xmlns:mc="http://schemas.openxmlformats.org/markup-compatibility/2006">
          <mc:Choice Requires="x14">
            <control shapeId="12363" r:id="rId29" name="Option Button 75">
              <controlPr defaultSize="0" autoFill="0" autoLine="0" autoPict="0">
                <anchor moveWithCells="1">
                  <from>
                    <xdr:col>4</xdr:col>
                    <xdr:colOff>85725</xdr:colOff>
                    <xdr:row>39</xdr:row>
                    <xdr:rowOff>47625</xdr:rowOff>
                  </from>
                  <to>
                    <xdr:col>4</xdr:col>
                    <xdr:colOff>342900</xdr:colOff>
                    <xdr:row>39</xdr:row>
                    <xdr:rowOff>295275</xdr:rowOff>
                  </to>
                </anchor>
              </controlPr>
            </control>
          </mc:Choice>
        </mc:AlternateContent>
        <mc:AlternateContent xmlns:mc="http://schemas.openxmlformats.org/markup-compatibility/2006">
          <mc:Choice Requires="x14">
            <control shapeId="12364" r:id="rId30" name="Group Box 76">
              <controlPr defaultSize="0" autoFill="0" autoPict="0">
                <anchor moveWithCells="1">
                  <from>
                    <xdr:col>4</xdr:col>
                    <xdr:colOff>0</xdr:colOff>
                    <xdr:row>36</xdr:row>
                    <xdr:rowOff>28575</xdr:rowOff>
                  </from>
                  <to>
                    <xdr:col>5</xdr:col>
                    <xdr:colOff>0</xdr:colOff>
                    <xdr:row>40</xdr:row>
                    <xdr:rowOff>28575</xdr:rowOff>
                  </to>
                </anchor>
              </controlPr>
            </control>
          </mc:Choice>
        </mc:AlternateContent>
        <mc:AlternateContent xmlns:mc="http://schemas.openxmlformats.org/markup-compatibility/2006">
          <mc:Choice Requires="x14">
            <control shapeId="12365" r:id="rId31" name="Option Button 77">
              <controlPr defaultSize="0" autoFill="0" autoLine="0" autoPict="0">
                <anchor moveWithCells="1">
                  <from>
                    <xdr:col>4</xdr:col>
                    <xdr:colOff>85725</xdr:colOff>
                    <xdr:row>40</xdr:row>
                    <xdr:rowOff>38100</xdr:rowOff>
                  </from>
                  <to>
                    <xdr:col>4</xdr:col>
                    <xdr:colOff>342900</xdr:colOff>
                    <xdr:row>40</xdr:row>
                    <xdr:rowOff>276225</xdr:rowOff>
                  </to>
                </anchor>
              </controlPr>
            </control>
          </mc:Choice>
        </mc:AlternateContent>
        <mc:AlternateContent xmlns:mc="http://schemas.openxmlformats.org/markup-compatibility/2006">
          <mc:Choice Requires="x14">
            <control shapeId="12366" r:id="rId32" name="Option Button 78">
              <controlPr defaultSize="0" autoFill="0" autoLine="0" autoPict="0">
                <anchor moveWithCells="1">
                  <from>
                    <xdr:col>4</xdr:col>
                    <xdr:colOff>85725</xdr:colOff>
                    <xdr:row>41</xdr:row>
                    <xdr:rowOff>19050</xdr:rowOff>
                  </from>
                  <to>
                    <xdr:col>4</xdr:col>
                    <xdr:colOff>342900</xdr:colOff>
                    <xdr:row>41</xdr:row>
                    <xdr:rowOff>257175</xdr:rowOff>
                  </to>
                </anchor>
              </controlPr>
            </control>
          </mc:Choice>
        </mc:AlternateContent>
        <mc:AlternateContent xmlns:mc="http://schemas.openxmlformats.org/markup-compatibility/2006">
          <mc:Choice Requires="x14">
            <control shapeId="12367" r:id="rId33" name="Option Button 79">
              <controlPr defaultSize="0" autoFill="0" autoLine="0" autoPict="0">
                <anchor moveWithCells="1">
                  <from>
                    <xdr:col>4</xdr:col>
                    <xdr:colOff>85725</xdr:colOff>
                    <xdr:row>42</xdr:row>
                    <xdr:rowOff>19050</xdr:rowOff>
                  </from>
                  <to>
                    <xdr:col>4</xdr:col>
                    <xdr:colOff>342900</xdr:colOff>
                    <xdr:row>42</xdr:row>
                    <xdr:rowOff>257175</xdr:rowOff>
                  </to>
                </anchor>
              </controlPr>
            </control>
          </mc:Choice>
        </mc:AlternateContent>
        <mc:AlternateContent xmlns:mc="http://schemas.openxmlformats.org/markup-compatibility/2006">
          <mc:Choice Requires="x14">
            <control shapeId="12368" r:id="rId34" name="Option Button 80">
              <controlPr defaultSize="0" autoFill="0" autoLine="0" autoPict="0">
                <anchor moveWithCells="1">
                  <from>
                    <xdr:col>4</xdr:col>
                    <xdr:colOff>85725</xdr:colOff>
                    <xdr:row>43</xdr:row>
                    <xdr:rowOff>19050</xdr:rowOff>
                  </from>
                  <to>
                    <xdr:col>4</xdr:col>
                    <xdr:colOff>342900</xdr:colOff>
                    <xdr:row>43</xdr:row>
                    <xdr:rowOff>257175</xdr:rowOff>
                  </to>
                </anchor>
              </controlPr>
            </control>
          </mc:Choice>
        </mc:AlternateContent>
        <mc:AlternateContent xmlns:mc="http://schemas.openxmlformats.org/markup-compatibility/2006">
          <mc:Choice Requires="x14">
            <control shapeId="12369" r:id="rId35" name="Group Box 81">
              <controlPr defaultSize="0" autoFill="0" autoPict="0">
                <anchor moveWithCells="1">
                  <from>
                    <xdr:col>4</xdr:col>
                    <xdr:colOff>0</xdr:colOff>
                    <xdr:row>40</xdr:row>
                    <xdr:rowOff>9525</xdr:rowOff>
                  </from>
                  <to>
                    <xdr:col>5</xdr:col>
                    <xdr:colOff>9525</xdr:colOff>
                    <xdr:row>44</xdr:row>
                    <xdr:rowOff>0</xdr:rowOff>
                  </to>
                </anchor>
              </controlPr>
            </control>
          </mc:Choice>
        </mc:AlternateContent>
        <mc:AlternateContent xmlns:mc="http://schemas.openxmlformats.org/markup-compatibility/2006">
          <mc:Choice Requires="x14">
            <control shapeId="12370" r:id="rId36" name="Option Button 82">
              <controlPr defaultSize="0" autoFill="0" autoLine="0" autoPict="0">
                <anchor moveWithCells="1">
                  <from>
                    <xdr:col>4</xdr:col>
                    <xdr:colOff>85725</xdr:colOff>
                    <xdr:row>44</xdr:row>
                    <xdr:rowOff>38100</xdr:rowOff>
                  </from>
                  <to>
                    <xdr:col>4</xdr:col>
                    <xdr:colOff>342900</xdr:colOff>
                    <xdr:row>44</xdr:row>
                    <xdr:rowOff>257175</xdr:rowOff>
                  </to>
                </anchor>
              </controlPr>
            </control>
          </mc:Choice>
        </mc:AlternateContent>
        <mc:AlternateContent xmlns:mc="http://schemas.openxmlformats.org/markup-compatibility/2006">
          <mc:Choice Requires="x14">
            <control shapeId="12371" r:id="rId37" name="Option Button 83">
              <controlPr defaultSize="0" autoFill="0" autoLine="0" autoPict="0">
                <anchor moveWithCells="1">
                  <from>
                    <xdr:col>4</xdr:col>
                    <xdr:colOff>85725</xdr:colOff>
                    <xdr:row>45</xdr:row>
                    <xdr:rowOff>28575</xdr:rowOff>
                  </from>
                  <to>
                    <xdr:col>4</xdr:col>
                    <xdr:colOff>342900</xdr:colOff>
                    <xdr:row>45</xdr:row>
                    <xdr:rowOff>247650</xdr:rowOff>
                  </to>
                </anchor>
              </controlPr>
            </control>
          </mc:Choice>
        </mc:AlternateContent>
        <mc:AlternateContent xmlns:mc="http://schemas.openxmlformats.org/markup-compatibility/2006">
          <mc:Choice Requires="x14">
            <control shapeId="12372" r:id="rId38" name="Option Button 84">
              <controlPr defaultSize="0" autoFill="0" autoLine="0" autoPict="0">
                <anchor moveWithCells="1">
                  <from>
                    <xdr:col>4</xdr:col>
                    <xdr:colOff>85725</xdr:colOff>
                    <xdr:row>46</xdr:row>
                    <xdr:rowOff>19050</xdr:rowOff>
                  </from>
                  <to>
                    <xdr:col>4</xdr:col>
                    <xdr:colOff>342900</xdr:colOff>
                    <xdr:row>46</xdr:row>
                    <xdr:rowOff>247650</xdr:rowOff>
                  </to>
                </anchor>
              </controlPr>
            </control>
          </mc:Choice>
        </mc:AlternateContent>
        <mc:AlternateContent xmlns:mc="http://schemas.openxmlformats.org/markup-compatibility/2006">
          <mc:Choice Requires="x14">
            <control shapeId="12373" r:id="rId39" name="Option Button 85">
              <controlPr defaultSize="0" autoFill="0" autoLine="0" autoPict="0">
                <anchor moveWithCells="1">
                  <from>
                    <xdr:col>4</xdr:col>
                    <xdr:colOff>85725</xdr:colOff>
                    <xdr:row>47</xdr:row>
                    <xdr:rowOff>19050</xdr:rowOff>
                  </from>
                  <to>
                    <xdr:col>4</xdr:col>
                    <xdr:colOff>342900</xdr:colOff>
                    <xdr:row>47</xdr:row>
                    <xdr:rowOff>247650</xdr:rowOff>
                  </to>
                </anchor>
              </controlPr>
            </control>
          </mc:Choice>
        </mc:AlternateContent>
        <mc:AlternateContent xmlns:mc="http://schemas.openxmlformats.org/markup-compatibility/2006">
          <mc:Choice Requires="x14">
            <control shapeId="12374" r:id="rId40" name="Group Box 86">
              <controlPr defaultSize="0" autoFill="0" autoPict="0">
                <anchor moveWithCells="1">
                  <from>
                    <xdr:col>4</xdr:col>
                    <xdr:colOff>0</xdr:colOff>
                    <xdr:row>44</xdr:row>
                    <xdr:rowOff>0</xdr:rowOff>
                  </from>
                  <to>
                    <xdr:col>5</xdr:col>
                    <xdr:colOff>9525</xdr:colOff>
                    <xdr:row>48</xdr:row>
                    <xdr:rowOff>9525</xdr:rowOff>
                  </to>
                </anchor>
              </controlPr>
            </control>
          </mc:Choice>
        </mc:AlternateContent>
        <mc:AlternateContent xmlns:mc="http://schemas.openxmlformats.org/markup-compatibility/2006">
          <mc:Choice Requires="x14">
            <control shapeId="12375" r:id="rId41" name="Option Button 87">
              <controlPr defaultSize="0" autoFill="0" autoLine="0" autoPict="0">
                <anchor moveWithCells="1">
                  <from>
                    <xdr:col>4</xdr:col>
                    <xdr:colOff>85725</xdr:colOff>
                    <xdr:row>48</xdr:row>
                    <xdr:rowOff>47625</xdr:rowOff>
                  </from>
                  <to>
                    <xdr:col>4</xdr:col>
                    <xdr:colOff>342900</xdr:colOff>
                    <xdr:row>48</xdr:row>
                    <xdr:rowOff>323850</xdr:rowOff>
                  </to>
                </anchor>
              </controlPr>
            </control>
          </mc:Choice>
        </mc:AlternateContent>
        <mc:AlternateContent xmlns:mc="http://schemas.openxmlformats.org/markup-compatibility/2006">
          <mc:Choice Requires="x14">
            <control shapeId="12377" r:id="rId42" name="Option Button 89">
              <controlPr defaultSize="0" autoFill="0" autoLine="0" autoPict="0">
                <anchor moveWithCells="1">
                  <from>
                    <xdr:col>4</xdr:col>
                    <xdr:colOff>85725</xdr:colOff>
                    <xdr:row>49</xdr:row>
                    <xdr:rowOff>28575</xdr:rowOff>
                  </from>
                  <to>
                    <xdr:col>4</xdr:col>
                    <xdr:colOff>342900</xdr:colOff>
                    <xdr:row>49</xdr:row>
                    <xdr:rowOff>304800</xdr:rowOff>
                  </to>
                </anchor>
              </controlPr>
            </control>
          </mc:Choice>
        </mc:AlternateContent>
        <mc:AlternateContent xmlns:mc="http://schemas.openxmlformats.org/markup-compatibility/2006">
          <mc:Choice Requires="x14">
            <control shapeId="12378" r:id="rId43" name="Group Box 90">
              <controlPr defaultSize="0" autoFill="0" autoPict="0">
                <anchor moveWithCells="1">
                  <from>
                    <xdr:col>4</xdr:col>
                    <xdr:colOff>0</xdr:colOff>
                    <xdr:row>48</xdr:row>
                    <xdr:rowOff>9525</xdr:rowOff>
                  </from>
                  <to>
                    <xdr:col>5</xdr:col>
                    <xdr:colOff>0</xdr:colOff>
                    <xdr:row>50</xdr:row>
                    <xdr:rowOff>9525</xdr:rowOff>
                  </to>
                </anchor>
              </controlPr>
            </control>
          </mc:Choice>
        </mc:AlternateContent>
        <mc:AlternateContent xmlns:mc="http://schemas.openxmlformats.org/markup-compatibility/2006">
          <mc:Choice Requires="x14">
            <control shapeId="12379" r:id="rId44" name="Option Button 91">
              <controlPr defaultSize="0" autoFill="0" autoLine="0" autoPict="0">
                <anchor moveWithCells="1">
                  <from>
                    <xdr:col>4</xdr:col>
                    <xdr:colOff>95250</xdr:colOff>
                    <xdr:row>50</xdr:row>
                    <xdr:rowOff>57150</xdr:rowOff>
                  </from>
                  <to>
                    <xdr:col>4</xdr:col>
                    <xdr:colOff>352425</xdr:colOff>
                    <xdr:row>50</xdr:row>
                    <xdr:rowOff>238125</xdr:rowOff>
                  </to>
                </anchor>
              </controlPr>
            </control>
          </mc:Choice>
        </mc:AlternateContent>
        <mc:AlternateContent xmlns:mc="http://schemas.openxmlformats.org/markup-compatibility/2006">
          <mc:Choice Requires="x14">
            <control shapeId="12380" r:id="rId45" name="Option Button 92">
              <controlPr defaultSize="0" autoFill="0" autoLine="0" autoPict="0">
                <anchor moveWithCells="1">
                  <from>
                    <xdr:col>4</xdr:col>
                    <xdr:colOff>95250</xdr:colOff>
                    <xdr:row>51</xdr:row>
                    <xdr:rowOff>47625</xdr:rowOff>
                  </from>
                  <to>
                    <xdr:col>4</xdr:col>
                    <xdr:colOff>352425</xdr:colOff>
                    <xdr:row>51</xdr:row>
                    <xdr:rowOff>228600</xdr:rowOff>
                  </to>
                </anchor>
              </controlPr>
            </control>
          </mc:Choice>
        </mc:AlternateContent>
        <mc:AlternateContent xmlns:mc="http://schemas.openxmlformats.org/markup-compatibility/2006">
          <mc:Choice Requires="x14">
            <control shapeId="12381" r:id="rId46" name="Option Button 93">
              <controlPr defaultSize="0" autoFill="0" autoLine="0" autoPict="0">
                <anchor moveWithCells="1">
                  <from>
                    <xdr:col>4</xdr:col>
                    <xdr:colOff>95250</xdr:colOff>
                    <xdr:row>52</xdr:row>
                    <xdr:rowOff>57150</xdr:rowOff>
                  </from>
                  <to>
                    <xdr:col>4</xdr:col>
                    <xdr:colOff>352425</xdr:colOff>
                    <xdr:row>52</xdr:row>
                    <xdr:rowOff>238125</xdr:rowOff>
                  </to>
                </anchor>
              </controlPr>
            </control>
          </mc:Choice>
        </mc:AlternateContent>
        <mc:AlternateContent xmlns:mc="http://schemas.openxmlformats.org/markup-compatibility/2006">
          <mc:Choice Requires="x14">
            <control shapeId="12382" r:id="rId47" name="Option Button 94">
              <controlPr defaultSize="0" autoFill="0" autoLine="0" autoPict="0">
                <anchor moveWithCells="1">
                  <from>
                    <xdr:col>4</xdr:col>
                    <xdr:colOff>95250</xdr:colOff>
                    <xdr:row>53</xdr:row>
                    <xdr:rowOff>57150</xdr:rowOff>
                  </from>
                  <to>
                    <xdr:col>4</xdr:col>
                    <xdr:colOff>314325</xdr:colOff>
                    <xdr:row>53</xdr:row>
                    <xdr:rowOff>238125</xdr:rowOff>
                  </to>
                </anchor>
              </controlPr>
            </control>
          </mc:Choice>
        </mc:AlternateContent>
        <mc:AlternateContent xmlns:mc="http://schemas.openxmlformats.org/markup-compatibility/2006">
          <mc:Choice Requires="x14">
            <control shapeId="12391" r:id="rId48" name="Check Box 103">
              <controlPr defaultSize="0" autoFill="0" autoLine="0" autoPict="0">
                <anchor moveWithCells="1">
                  <from>
                    <xdr:col>4</xdr:col>
                    <xdr:colOff>95250</xdr:colOff>
                    <xdr:row>6</xdr:row>
                    <xdr:rowOff>47625</xdr:rowOff>
                  </from>
                  <to>
                    <xdr:col>4</xdr:col>
                    <xdr:colOff>352425</xdr:colOff>
                    <xdr:row>6</xdr:row>
                    <xdr:rowOff>228600</xdr:rowOff>
                  </to>
                </anchor>
              </controlPr>
            </control>
          </mc:Choice>
        </mc:AlternateContent>
        <mc:AlternateContent xmlns:mc="http://schemas.openxmlformats.org/markup-compatibility/2006">
          <mc:Choice Requires="x14">
            <control shapeId="12392" r:id="rId49" name="Check Box 104">
              <controlPr defaultSize="0" autoFill="0" autoLine="0" autoPict="0">
                <anchor moveWithCells="1">
                  <from>
                    <xdr:col>4</xdr:col>
                    <xdr:colOff>95250</xdr:colOff>
                    <xdr:row>7</xdr:row>
                    <xdr:rowOff>38100</xdr:rowOff>
                  </from>
                  <to>
                    <xdr:col>4</xdr:col>
                    <xdr:colOff>352425</xdr:colOff>
                    <xdr:row>7</xdr:row>
                    <xdr:rowOff>219075</xdr:rowOff>
                  </to>
                </anchor>
              </controlPr>
            </control>
          </mc:Choice>
        </mc:AlternateContent>
        <mc:AlternateContent xmlns:mc="http://schemas.openxmlformats.org/markup-compatibility/2006">
          <mc:Choice Requires="x14">
            <control shapeId="12393" r:id="rId50" name="Check Box 105">
              <controlPr defaultSize="0" autoFill="0" autoLine="0" autoPict="0">
                <anchor moveWithCells="1">
                  <from>
                    <xdr:col>4</xdr:col>
                    <xdr:colOff>95250</xdr:colOff>
                    <xdr:row>9</xdr:row>
                    <xdr:rowOff>47625</xdr:rowOff>
                  </from>
                  <to>
                    <xdr:col>4</xdr:col>
                    <xdr:colOff>352425</xdr:colOff>
                    <xdr:row>9</xdr:row>
                    <xdr:rowOff>228600</xdr:rowOff>
                  </to>
                </anchor>
              </controlPr>
            </control>
          </mc:Choice>
        </mc:AlternateContent>
        <mc:AlternateContent xmlns:mc="http://schemas.openxmlformats.org/markup-compatibility/2006">
          <mc:Choice Requires="x14">
            <control shapeId="12394" r:id="rId51" name="Check Box 106">
              <controlPr defaultSize="0" autoFill="0" autoLine="0" autoPict="0">
                <anchor moveWithCells="1">
                  <from>
                    <xdr:col>4</xdr:col>
                    <xdr:colOff>95250</xdr:colOff>
                    <xdr:row>10</xdr:row>
                    <xdr:rowOff>47625</xdr:rowOff>
                  </from>
                  <to>
                    <xdr:col>4</xdr:col>
                    <xdr:colOff>352425</xdr:colOff>
                    <xdr:row>10</xdr:row>
                    <xdr:rowOff>238125</xdr:rowOff>
                  </to>
                </anchor>
              </controlPr>
            </control>
          </mc:Choice>
        </mc:AlternateContent>
        <mc:AlternateContent xmlns:mc="http://schemas.openxmlformats.org/markup-compatibility/2006">
          <mc:Choice Requires="x14">
            <control shapeId="12403" r:id="rId52" name="Check Box 115">
              <controlPr defaultSize="0" autoFill="0" autoLine="0" autoPict="0">
                <anchor moveWithCells="1">
                  <from>
                    <xdr:col>4</xdr:col>
                    <xdr:colOff>95250</xdr:colOff>
                    <xdr:row>55</xdr:row>
                    <xdr:rowOff>142875</xdr:rowOff>
                  </from>
                  <to>
                    <xdr:col>4</xdr:col>
                    <xdr:colOff>342900</xdr:colOff>
                    <xdr:row>55</xdr:row>
                    <xdr:rowOff>400050</xdr:rowOff>
                  </to>
                </anchor>
              </controlPr>
            </control>
          </mc:Choice>
        </mc:AlternateContent>
        <mc:AlternateContent xmlns:mc="http://schemas.openxmlformats.org/markup-compatibility/2006">
          <mc:Choice Requires="x14">
            <control shapeId="12404" r:id="rId53" name="Check Box 116">
              <controlPr defaultSize="0" autoFill="0" autoLine="0" autoPict="0">
                <anchor moveWithCells="1">
                  <from>
                    <xdr:col>4</xdr:col>
                    <xdr:colOff>95250</xdr:colOff>
                    <xdr:row>56</xdr:row>
                    <xdr:rowOff>190500</xdr:rowOff>
                  </from>
                  <to>
                    <xdr:col>4</xdr:col>
                    <xdr:colOff>342900</xdr:colOff>
                    <xdr:row>56</xdr:row>
                    <xdr:rowOff>447675</xdr:rowOff>
                  </to>
                </anchor>
              </controlPr>
            </control>
          </mc:Choice>
        </mc:AlternateContent>
        <mc:AlternateContent xmlns:mc="http://schemas.openxmlformats.org/markup-compatibility/2006">
          <mc:Choice Requires="x14">
            <control shapeId="12405" r:id="rId54" name="Check Box 117">
              <controlPr defaultSize="0" autoFill="0" autoLine="0" autoPict="0">
                <anchor moveWithCells="1">
                  <from>
                    <xdr:col>4</xdr:col>
                    <xdr:colOff>95250</xdr:colOff>
                    <xdr:row>11</xdr:row>
                    <xdr:rowOff>238125</xdr:rowOff>
                  </from>
                  <to>
                    <xdr:col>4</xdr:col>
                    <xdr:colOff>352425</xdr:colOff>
                    <xdr:row>11</xdr:row>
                    <xdr:rowOff>428625</xdr:rowOff>
                  </to>
                </anchor>
              </controlPr>
            </control>
          </mc:Choice>
        </mc:AlternateContent>
        <mc:AlternateContent xmlns:mc="http://schemas.openxmlformats.org/markup-compatibility/2006">
          <mc:Choice Requires="x14">
            <control shapeId="12406" r:id="rId55" name="Check Box 118">
              <controlPr defaultSize="0" autoFill="0" autoLine="0" autoPict="0">
                <anchor moveWithCells="1">
                  <from>
                    <xdr:col>4</xdr:col>
                    <xdr:colOff>95250</xdr:colOff>
                    <xdr:row>14</xdr:row>
                    <xdr:rowOff>285750</xdr:rowOff>
                  </from>
                  <to>
                    <xdr:col>4</xdr:col>
                    <xdr:colOff>352425</xdr:colOff>
                    <xdr:row>14</xdr:row>
                    <xdr:rowOff>476250</xdr:rowOff>
                  </to>
                </anchor>
              </controlPr>
            </control>
          </mc:Choice>
        </mc:AlternateContent>
        <mc:AlternateContent xmlns:mc="http://schemas.openxmlformats.org/markup-compatibility/2006">
          <mc:Choice Requires="x14">
            <control shapeId="12407" r:id="rId56" name="Check Box 119">
              <controlPr defaultSize="0" autoFill="0" autoLine="0" autoPict="0">
                <anchor moveWithCells="1">
                  <from>
                    <xdr:col>4</xdr:col>
                    <xdr:colOff>95250</xdr:colOff>
                    <xdr:row>12</xdr:row>
                    <xdr:rowOff>114300</xdr:rowOff>
                  </from>
                  <to>
                    <xdr:col>4</xdr:col>
                    <xdr:colOff>352425</xdr:colOff>
                    <xdr:row>12</xdr:row>
                    <xdr:rowOff>304800</xdr:rowOff>
                  </to>
                </anchor>
              </controlPr>
            </control>
          </mc:Choice>
        </mc:AlternateContent>
        <mc:AlternateContent xmlns:mc="http://schemas.openxmlformats.org/markup-compatibility/2006">
          <mc:Choice Requires="x14">
            <control shapeId="12408" r:id="rId57" name="Check Box 120">
              <controlPr defaultSize="0" autoFill="0" autoLine="0" autoPict="0">
                <anchor moveWithCells="1">
                  <from>
                    <xdr:col>4</xdr:col>
                    <xdr:colOff>95250</xdr:colOff>
                    <xdr:row>13</xdr:row>
                    <xdr:rowOff>104775</xdr:rowOff>
                  </from>
                  <to>
                    <xdr:col>4</xdr:col>
                    <xdr:colOff>352425</xdr:colOff>
                    <xdr:row>13</xdr:row>
                    <xdr:rowOff>295275</xdr:rowOff>
                  </to>
                </anchor>
              </controlPr>
            </control>
          </mc:Choice>
        </mc:AlternateContent>
        <mc:AlternateContent xmlns:mc="http://schemas.openxmlformats.org/markup-compatibility/2006">
          <mc:Choice Requires="x14">
            <control shapeId="12409" r:id="rId58" name="Check Box 121">
              <controlPr defaultSize="0" autoFill="0" autoLine="0" autoPict="0">
                <anchor moveWithCells="1">
                  <from>
                    <xdr:col>4</xdr:col>
                    <xdr:colOff>95250</xdr:colOff>
                    <xdr:row>15</xdr:row>
                    <xdr:rowOff>85725</xdr:rowOff>
                  </from>
                  <to>
                    <xdr:col>4</xdr:col>
                    <xdr:colOff>352425</xdr:colOff>
                    <xdr:row>15</xdr:row>
                    <xdr:rowOff>276225</xdr:rowOff>
                  </to>
                </anchor>
              </controlPr>
            </control>
          </mc:Choice>
        </mc:AlternateContent>
        <mc:AlternateContent xmlns:mc="http://schemas.openxmlformats.org/markup-compatibility/2006">
          <mc:Choice Requires="x14">
            <control shapeId="12410" r:id="rId59" name="Check Box 122">
              <controlPr defaultSize="0" autoFill="0" autoLine="0" autoPict="0">
                <anchor moveWithCells="1">
                  <from>
                    <xdr:col>4</xdr:col>
                    <xdr:colOff>95250</xdr:colOff>
                    <xdr:row>16</xdr:row>
                    <xdr:rowOff>95250</xdr:rowOff>
                  </from>
                  <to>
                    <xdr:col>4</xdr:col>
                    <xdr:colOff>352425</xdr:colOff>
                    <xdr:row>16</xdr:row>
                    <xdr:rowOff>285750</xdr:rowOff>
                  </to>
                </anchor>
              </controlPr>
            </control>
          </mc:Choice>
        </mc:AlternateContent>
        <mc:AlternateContent xmlns:mc="http://schemas.openxmlformats.org/markup-compatibility/2006">
          <mc:Choice Requires="x14">
            <control shapeId="12412" r:id="rId60" name="Group Box 124">
              <controlPr defaultSize="0" autoFill="0" autoPict="0">
                <anchor moveWithCells="1">
                  <from>
                    <xdr:col>4</xdr:col>
                    <xdr:colOff>0</xdr:colOff>
                    <xdr:row>50</xdr:row>
                    <xdr:rowOff>0</xdr:rowOff>
                  </from>
                  <to>
                    <xdr:col>4</xdr:col>
                    <xdr:colOff>409575</xdr:colOff>
                    <xdr:row>53</xdr:row>
                    <xdr:rowOff>276225</xdr:rowOff>
                  </to>
                </anchor>
              </controlPr>
            </control>
          </mc:Choice>
        </mc:AlternateContent>
        <mc:AlternateContent xmlns:mc="http://schemas.openxmlformats.org/markup-compatibility/2006">
          <mc:Choice Requires="x14">
            <control shapeId="12414" r:id="rId61" name="Option Button 126">
              <controlPr defaultSize="0" autoFill="0" autoLine="0" autoPict="0">
                <anchor moveWithCells="1">
                  <from>
                    <xdr:col>4</xdr:col>
                    <xdr:colOff>95250</xdr:colOff>
                    <xdr:row>54</xdr:row>
                    <xdr:rowOff>85725</xdr:rowOff>
                  </from>
                  <to>
                    <xdr:col>4</xdr:col>
                    <xdr:colOff>352425</xdr:colOff>
                    <xdr:row>54</xdr:row>
                    <xdr:rowOff>266700</xdr:rowOff>
                  </to>
                </anchor>
              </controlPr>
            </control>
          </mc:Choice>
        </mc:AlternateContent>
        <mc:AlternateContent xmlns:mc="http://schemas.openxmlformats.org/markup-compatibility/2006">
          <mc:Choice Requires="x14">
            <control shapeId="12415" r:id="rId62" name="Option Button 127">
              <controlPr defaultSize="0" autoFill="0" autoLine="0" autoPict="0">
                <anchor moveWithCells="1">
                  <from>
                    <xdr:col>4</xdr:col>
                    <xdr:colOff>104775</xdr:colOff>
                    <xdr:row>57</xdr:row>
                    <xdr:rowOff>171450</xdr:rowOff>
                  </from>
                  <to>
                    <xdr:col>4</xdr:col>
                    <xdr:colOff>361950</xdr:colOff>
                    <xdr:row>57</xdr:row>
                    <xdr:rowOff>352425</xdr:rowOff>
                  </to>
                </anchor>
              </controlPr>
            </control>
          </mc:Choice>
        </mc:AlternateContent>
        <mc:AlternateContent xmlns:mc="http://schemas.openxmlformats.org/markup-compatibility/2006">
          <mc:Choice Requires="x14">
            <control shapeId="12416" r:id="rId63" name="Group Box 128">
              <controlPr defaultSize="0" autoFill="0" autoPict="0">
                <anchor moveWithCells="1">
                  <from>
                    <xdr:col>4</xdr:col>
                    <xdr:colOff>28575</xdr:colOff>
                    <xdr:row>54</xdr:row>
                    <xdr:rowOff>28575</xdr:rowOff>
                  </from>
                  <to>
                    <xdr:col>4</xdr:col>
                    <xdr:colOff>409575</xdr:colOff>
                    <xdr:row>57</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3.5" x14ac:dyDescent="0.15"/>
  <cols>
    <col min="1" max="1" width="41.625" style="10" customWidth="1"/>
  </cols>
  <sheetData>
    <row r="1" spans="1:2" s="8" customFormat="1" x14ac:dyDescent="0.15">
      <c r="A1" s="5" t="s">
        <v>286</v>
      </c>
    </row>
    <row r="2" spans="1:2" s="8" customFormat="1" x14ac:dyDescent="0.15">
      <c r="A2" s="10"/>
    </row>
    <row r="3" spans="1:2" x14ac:dyDescent="0.15">
      <c r="A3" s="10" t="s">
        <v>103</v>
      </c>
      <c r="B3">
        <f>Sub_sector!AD6</f>
        <v>0</v>
      </c>
    </row>
    <row r="4" spans="1:2" x14ac:dyDescent="0.15">
      <c r="A4" s="10" t="s">
        <v>104</v>
      </c>
      <c r="B4">
        <f>Sub_sector!AD18</f>
        <v>0</v>
      </c>
    </row>
    <row r="5" spans="1:2" x14ac:dyDescent="0.15">
      <c r="A5" s="10" t="s">
        <v>105</v>
      </c>
      <c r="B5">
        <f>Sub_sector!AD22</f>
        <v>0</v>
      </c>
    </row>
    <row r="6" spans="1:2" x14ac:dyDescent="0.15">
      <c r="A6" s="10" t="s">
        <v>106</v>
      </c>
      <c r="B6" t="b">
        <f>Sub_sector!AD28</f>
        <v>0</v>
      </c>
    </row>
    <row r="7" spans="1:2" x14ac:dyDescent="0.15">
      <c r="A7" s="10" t="s">
        <v>107</v>
      </c>
      <c r="B7">
        <f>Sub_sector!AD35</f>
        <v>0</v>
      </c>
    </row>
    <row r="8" spans="1:2" x14ac:dyDescent="0.15">
      <c r="A8" s="10" t="s">
        <v>108</v>
      </c>
      <c r="B8">
        <f>Sub_sector!AD41</f>
        <v>0</v>
      </c>
    </row>
    <row r="9" spans="1:2" x14ac:dyDescent="0.15">
      <c r="A9" s="10" t="s">
        <v>109</v>
      </c>
      <c r="B9">
        <f>Sub_sector!AD49</f>
        <v>0</v>
      </c>
    </row>
    <row r="10" spans="1:2" x14ac:dyDescent="0.15">
      <c r="A10" s="31" t="s">
        <v>247</v>
      </c>
      <c r="B10" t="b">
        <f>Sub_sector!AD55</f>
        <v>0</v>
      </c>
    </row>
  </sheetData>
  <phoneticPr fontId="1"/>
  <pageMargins left="0.70866141732283472" right="0.70866141732283472"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zoomScaleNormal="100" workbookViewId="0"/>
  </sheetViews>
  <sheetFormatPr defaultColWidth="9" defaultRowHeight="14.25" x14ac:dyDescent="0.15"/>
  <cols>
    <col min="1" max="1" width="39.875" style="11" customWidth="1"/>
    <col min="2" max="2" width="104.875" style="11" customWidth="1"/>
    <col min="3" max="16384" width="9" style="11"/>
  </cols>
  <sheetData>
    <row r="1" spans="1:2" ht="15" x14ac:dyDescent="0.15">
      <c r="A1" s="16" t="s">
        <v>146</v>
      </c>
      <c r="B1" s="17"/>
    </row>
    <row r="2" spans="1:2" x14ac:dyDescent="0.15">
      <c r="A2" s="13" t="s">
        <v>147</v>
      </c>
      <c r="B2" s="13" t="s">
        <v>148</v>
      </c>
    </row>
    <row r="3" spans="1:2" x14ac:dyDescent="0.15">
      <c r="A3" s="305" t="s">
        <v>149</v>
      </c>
      <c r="B3" s="14"/>
    </row>
    <row r="4" spans="1:2" x14ac:dyDescent="0.15">
      <c r="A4" s="306"/>
      <c r="B4" s="14"/>
    </row>
    <row r="5" spans="1:2" x14ac:dyDescent="0.15">
      <c r="A5" s="306"/>
      <c r="B5" s="14"/>
    </row>
    <row r="6" spans="1:2" x14ac:dyDescent="0.15">
      <c r="A6" s="306"/>
      <c r="B6" s="14"/>
    </row>
    <row r="7" spans="1:2" x14ac:dyDescent="0.15">
      <c r="A7" s="307"/>
      <c r="B7" s="14"/>
    </row>
    <row r="8" spans="1:2" ht="14.25" customHeight="1" x14ac:dyDescent="0.15">
      <c r="A8" s="305" t="s">
        <v>150</v>
      </c>
      <c r="B8" s="14"/>
    </row>
    <row r="9" spans="1:2" x14ac:dyDescent="0.15">
      <c r="A9" s="306"/>
      <c r="B9" s="14"/>
    </row>
    <row r="10" spans="1:2" x14ac:dyDescent="0.15">
      <c r="A10" s="306"/>
      <c r="B10" s="14"/>
    </row>
    <row r="11" spans="1:2" x14ac:dyDescent="0.15">
      <c r="A11" s="306"/>
      <c r="B11" s="14"/>
    </row>
    <row r="12" spans="1:2" x14ac:dyDescent="0.15">
      <c r="A12" s="307"/>
      <c r="B12" s="14"/>
    </row>
    <row r="13" spans="1:2" x14ac:dyDescent="0.15">
      <c r="A13" s="17" t="s">
        <v>151</v>
      </c>
      <c r="B13" s="17"/>
    </row>
    <row r="14" spans="1:2" x14ac:dyDescent="0.15">
      <c r="A14" s="17"/>
      <c r="B14" s="17"/>
    </row>
    <row r="15" spans="1:2" ht="15" x14ac:dyDescent="0.15">
      <c r="A15" s="16" t="s">
        <v>152</v>
      </c>
      <c r="B15" s="17"/>
    </row>
    <row r="16" spans="1:2" x14ac:dyDescent="0.15">
      <c r="A16" s="15" t="s">
        <v>153</v>
      </c>
      <c r="B16" s="15" t="s">
        <v>154</v>
      </c>
    </row>
    <row r="17" spans="1:2" x14ac:dyDescent="0.15">
      <c r="A17" s="15" t="s">
        <v>155</v>
      </c>
      <c r="B17" s="12"/>
    </row>
    <row r="18" spans="1:2" x14ac:dyDescent="0.15">
      <c r="A18" s="15" t="s">
        <v>156</v>
      </c>
      <c r="B18" s="12"/>
    </row>
    <row r="19" spans="1:2" x14ac:dyDescent="0.15">
      <c r="A19" s="15" t="s">
        <v>111</v>
      </c>
      <c r="B19" s="12"/>
    </row>
    <row r="20" spans="1:2" x14ac:dyDescent="0.15">
      <c r="A20" s="15" t="s">
        <v>181</v>
      </c>
      <c r="B20" s="12"/>
    </row>
    <row r="21" spans="1:2" x14ac:dyDescent="0.15">
      <c r="A21" s="15" t="s">
        <v>157</v>
      </c>
      <c r="B21" s="12"/>
    </row>
    <row r="22" spans="1:2" x14ac:dyDescent="0.15">
      <c r="A22" s="17" t="s">
        <v>151</v>
      </c>
      <c r="B22" s="18"/>
    </row>
    <row r="23" spans="1:2" x14ac:dyDescent="0.15">
      <c r="A23" s="17"/>
      <c r="B23" s="17"/>
    </row>
    <row r="24" spans="1:2" ht="15" x14ac:dyDescent="0.15">
      <c r="A24" s="16" t="s">
        <v>261</v>
      </c>
      <c r="B24" s="20"/>
    </row>
    <row r="25" spans="1:2" x14ac:dyDescent="0.15">
      <c r="A25" s="21" t="s">
        <v>248</v>
      </c>
      <c r="B25" s="22" t="s">
        <v>249</v>
      </c>
    </row>
    <row r="26" spans="1:2" x14ac:dyDescent="0.15">
      <c r="A26" s="21" t="s">
        <v>250</v>
      </c>
      <c r="B26" s="23"/>
    </row>
    <row r="27" spans="1:2" x14ac:dyDescent="0.15">
      <c r="A27" s="21" t="s">
        <v>251</v>
      </c>
      <c r="B27" s="23"/>
    </row>
    <row r="28" spans="1:2" x14ac:dyDescent="0.15">
      <c r="A28" s="21" t="s">
        <v>252</v>
      </c>
      <c r="B28" s="23"/>
    </row>
    <row r="29" spans="1:2" x14ac:dyDescent="0.15">
      <c r="A29" s="24"/>
      <c r="B29" s="20"/>
    </row>
    <row r="30" spans="1:2" ht="14.25" customHeight="1" x14ac:dyDescent="0.15">
      <c r="A30" s="16" t="s">
        <v>262</v>
      </c>
      <c r="B30" s="16"/>
    </row>
    <row r="31" spans="1:2" x14ac:dyDescent="0.15">
      <c r="A31" s="25" t="s">
        <v>248</v>
      </c>
      <c r="B31" s="26" t="s">
        <v>249</v>
      </c>
    </row>
    <row r="32" spans="1:2" x14ac:dyDescent="0.15">
      <c r="A32" s="25" t="s">
        <v>253</v>
      </c>
      <c r="B32" s="27"/>
    </row>
    <row r="33" spans="1:2" ht="28.5" x14ac:dyDescent="0.15">
      <c r="A33" s="25" t="s">
        <v>254</v>
      </c>
      <c r="B33" s="23"/>
    </row>
    <row r="34" spans="1:2" x14ac:dyDescent="0.15">
      <c r="A34" s="25" t="s">
        <v>255</v>
      </c>
      <c r="B34" s="23"/>
    </row>
    <row r="35" spans="1:2" ht="28.5" x14ac:dyDescent="0.15">
      <c r="A35" s="25" t="s">
        <v>256</v>
      </c>
      <c r="B35" s="23"/>
    </row>
    <row r="36" spans="1:2" x14ac:dyDescent="0.15">
      <c r="A36" s="25" t="s">
        <v>255</v>
      </c>
      <c r="B36" s="23"/>
    </row>
    <row r="37" spans="1:2" ht="42.75" x14ac:dyDescent="0.15">
      <c r="A37" s="25" t="s">
        <v>257</v>
      </c>
      <c r="B37" s="23"/>
    </row>
    <row r="38" spans="1:2" x14ac:dyDescent="0.15">
      <c r="A38" s="24"/>
      <c r="B38" s="20"/>
    </row>
    <row r="39" spans="1:2" ht="15" x14ac:dyDescent="0.15">
      <c r="A39" s="16" t="s">
        <v>263</v>
      </c>
      <c r="B39" s="16"/>
    </row>
    <row r="40" spans="1:2" x14ac:dyDescent="0.15">
      <c r="A40" s="28" t="s">
        <v>248</v>
      </c>
      <c r="B40" s="29" t="s">
        <v>249</v>
      </c>
    </row>
    <row r="41" spans="1:2" ht="28.5" x14ac:dyDescent="0.15">
      <c r="A41" s="28" t="s">
        <v>258</v>
      </c>
      <c r="B41" s="27"/>
    </row>
    <row r="42" spans="1:2" x14ac:dyDescent="0.15">
      <c r="A42" s="28" t="s">
        <v>259</v>
      </c>
      <c r="B42" s="23"/>
    </row>
    <row r="43" spans="1:2" x14ac:dyDescent="0.15">
      <c r="A43" s="28" t="s">
        <v>260</v>
      </c>
      <c r="B43" s="23"/>
    </row>
    <row r="44" spans="1:2" x14ac:dyDescent="0.15">
      <c r="A44" s="19"/>
      <c r="B44" s="19"/>
    </row>
  </sheetData>
  <mergeCells count="2">
    <mergeCell ref="A3:A7"/>
    <mergeCell ref="A8:A12"/>
  </mergeCells>
  <phoneticPr fontId="1"/>
  <pageMargins left="0.70866141732283472" right="0.70866141732283472" top="0.74803149606299213" bottom="0.74803149606299213" header="0.31496062992125984" footer="0.31496062992125984"/>
  <pageSetup paperSize="9" scale="92" fitToHeight="0" orientation="landscape" r:id="rId1"/>
  <rowBreaks count="1" manualBreakCount="1">
    <brk id="23"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RC&amp;WM_sector</vt:lpstr>
      <vt:lpstr>RC&amp;WM_sector_chart</vt:lpstr>
      <vt:lpstr>Sub_sector</vt:lpstr>
      <vt:lpstr>Sub_sector_chart</vt:lpstr>
      <vt:lpstr>Waste definition sheet</vt:lpstr>
      <vt:lpstr>'RC&amp;WM_sector'!Print_Area</vt:lpstr>
      <vt:lpstr>Sub_sector!Print_Area</vt:lpstr>
      <vt:lpstr>'Waste definition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2017-02-14T01:15:53Z</dcterms:created>
  <dcterms:modified xsi:type="dcterms:W3CDTF">2018-04-23T04:42:05Z</dcterms:modified>
</cp:coreProperties>
</file>